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929"/>
  <workbookPr showInkAnnotation="0" autoCompressPictures="0"/>
  <bookViews>
    <workbookView xWindow="1120" yWindow="1120" windowWidth="24480" windowHeight="15080" tabRatio="500"/>
  </bookViews>
  <sheets>
    <sheet name="Personálne výmeny_zmena vlády" sheetId="1" r:id="rId1"/>
  </sheets>
  <externalReferences>
    <externalReference r:id="rId2"/>
    <externalReference r:id="rId3"/>
  </externalReferences>
  <calcPr calcId="140000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44" i="1" l="1"/>
  <c r="H344" i="1"/>
  <c r="J344" i="1"/>
  <c r="I345" i="1"/>
  <c r="H345" i="1"/>
  <c r="J345" i="1"/>
  <c r="I346" i="1"/>
  <c r="H346" i="1"/>
  <c r="J346" i="1"/>
  <c r="I347" i="1"/>
  <c r="H347" i="1"/>
  <c r="J347" i="1"/>
  <c r="I348" i="1"/>
  <c r="H348" i="1"/>
  <c r="J348" i="1"/>
  <c r="I349" i="1"/>
  <c r="H349" i="1"/>
  <c r="J349" i="1"/>
  <c r="I351" i="1"/>
  <c r="H351" i="1"/>
  <c r="J351" i="1"/>
  <c r="I352" i="1"/>
  <c r="H352" i="1"/>
  <c r="J352" i="1"/>
  <c r="J357" i="1"/>
  <c r="I357" i="1"/>
  <c r="H357" i="1"/>
  <c r="F344" i="1"/>
  <c r="E344" i="1"/>
  <c r="G344" i="1"/>
  <c r="F345" i="1"/>
  <c r="E345" i="1"/>
  <c r="G345" i="1"/>
  <c r="F346" i="1"/>
  <c r="E346" i="1"/>
  <c r="G346" i="1"/>
  <c r="F347" i="1"/>
  <c r="E347" i="1"/>
  <c r="G347" i="1"/>
  <c r="F350" i="1"/>
  <c r="E350" i="1"/>
  <c r="G350" i="1"/>
  <c r="F351" i="1"/>
  <c r="E351" i="1"/>
  <c r="G351" i="1"/>
  <c r="F352" i="1"/>
  <c r="E352" i="1"/>
  <c r="G352" i="1"/>
  <c r="G357" i="1"/>
  <c r="F348" i="1"/>
  <c r="F349" i="1"/>
  <c r="F357" i="1"/>
  <c r="E357" i="1"/>
  <c r="C344" i="1"/>
  <c r="B344" i="1"/>
  <c r="D344" i="1"/>
  <c r="C345" i="1"/>
  <c r="B345" i="1"/>
  <c r="D345" i="1"/>
  <c r="C346" i="1"/>
  <c r="B346" i="1"/>
  <c r="D346" i="1"/>
  <c r="C347" i="1"/>
  <c r="B347" i="1"/>
  <c r="D347" i="1"/>
  <c r="C350" i="1"/>
  <c r="B350" i="1"/>
  <c r="D350" i="1"/>
  <c r="C351" i="1"/>
  <c r="B351" i="1"/>
  <c r="D351" i="1"/>
  <c r="C352" i="1"/>
  <c r="B352" i="1"/>
  <c r="D352" i="1"/>
  <c r="D357" i="1"/>
  <c r="C357" i="1"/>
  <c r="B357" i="1"/>
  <c r="I353" i="1"/>
  <c r="H353" i="1"/>
  <c r="J353" i="1"/>
  <c r="F353" i="1"/>
  <c r="E353" i="1"/>
  <c r="G353" i="1"/>
  <c r="C353" i="1"/>
  <c r="B353" i="1"/>
  <c r="D353" i="1"/>
  <c r="I326" i="1"/>
  <c r="H326" i="1"/>
  <c r="J326" i="1"/>
  <c r="I327" i="1"/>
  <c r="H327" i="1"/>
  <c r="J327" i="1"/>
  <c r="I328" i="1"/>
  <c r="H328" i="1"/>
  <c r="J328" i="1"/>
  <c r="I329" i="1"/>
  <c r="H329" i="1"/>
  <c r="J329" i="1"/>
  <c r="I330" i="1"/>
  <c r="H330" i="1"/>
  <c r="J330" i="1"/>
  <c r="I331" i="1"/>
  <c r="H331" i="1"/>
  <c r="J331" i="1"/>
  <c r="I333" i="1"/>
  <c r="H333" i="1"/>
  <c r="J333" i="1"/>
  <c r="I334" i="1"/>
  <c r="H334" i="1"/>
  <c r="J334" i="1"/>
  <c r="I335" i="1"/>
  <c r="H335" i="1"/>
  <c r="J335" i="1"/>
  <c r="I336" i="1"/>
  <c r="H336" i="1"/>
  <c r="J336" i="1"/>
  <c r="I337" i="1"/>
  <c r="H337" i="1"/>
  <c r="J337" i="1"/>
  <c r="I338" i="1"/>
  <c r="H338" i="1"/>
  <c r="J338" i="1"/>
  <c r="J339" i="1"/>
  <c r="I339" i="1"/>
  <c r="H339" i="1"/>
  <c r="F326" i="1"/>
  <c r="E326" i="1"/>
  <c r="G326" i="1"/>
  <c r="F327" i="1"/>
  <c r="E327" i="1"/>
  <c r="G327" i="1"/>
  <c r="F328" i="1"/>
  <c r="E328" i="1"/>
  <c r="G328" i="1"/>
  <c r="F329" i="1"/>
  <c r="E329" i="1"/>
  <c r="G329" i="1"/>
  <c r="F332" i="1"/>
  <c r="E332" i="1"/>
  <c r="G332" i="1"/>
  <c r="F333" i="1"/>
  <c r="E333" i="1"/>
  <c r="G333" i="1"/>
  <c r="F334" i="1"/>
  <c r="E334" i="1"/>
  <c r="G334" i="1"/>
  <c r="F335" i="1"/>
  <c r="E335" i="1"/>
  <c r="G335" i="1"/>
  <c r="F336" i="1"/>
  <c r="E336" i="1"/>
  <c r="G336" i="1"/>
  <c r="G339" i="1"/>
  <c r="F330" i="1"/>
  <c r="F331" i="1"/>
  <c r="F337" i="1"/>
  <c r="F338" i="1"/>
  <c r="F339" i="1"/>
  <c r="E338" i="1"/>
  <c r="E339" i="1"/>
  <c r="C326" i="1"/>
  <c r="B326" i="1"/>
  <c r="D326" i="1"/>
  <c r="C327" i="1"/>
  <c r="B327" i="1"/>
  <c r="D327" i="1"/>
  <c r="C328" i="1"/>
  <c r="B328" i="1"/>
  <c r="D328" i="1"/>
  <c r="C329" i="1"/>
  <c r="B329" i="1"/>
  <c r="D329" i="1"/>
  <c r="C332" i="1"/>
  <c r="B332" i="1"/>
  <c r="D332" i="1"/>
  <c r="C333" i="1"/>
  <c r="B333" i="1"/>
  <c r="D333" i="1"/>
  <c r="C334" i="1"/>
  <c r="B334" i="1"/>
  <c r="D334" i="1"/>
  <c r="C335" i="1"/>
  <c r="B335" i="1"/>
  <c r="D335" i="1"/>
  <c r="D339" i="1"/>
  <c r="C337" i="1"/>
  <c r="C338" i="1"/>
  <c r="C339" i="1"/>
  <c r="B339" i="1"/>
  <c r="L311" i="1"/>
  <c r="K311" i="1"/>
  <c r="J311" i="1"/>
  <c r="I311" i="1"/>
  <c r="H311" i="1"/>
  <c r="G311" i="1"/>
  <c r="F311" i="1"/>
  <c r="E311" i="1"/>
  <c r="D311" i="1"/>
  <c r="C311" i="1"/>
  <c r="B311" i="1"/>
  <c r="L310" i="1"/>
  <c r="K310" i="1"/>
  <c r="J310" i="1"/>
  <c r="I310" i="1"/>
  <c r="H310" i="1"/>
  <c r="G310" i="1"/>
  <c r="F310" i="1"/>
  <c r="E310" i="1"/>
  <c r="D310" i="1"/>
  <c r="C310" i="1"/>
  <c r="B310" i="1"/>
  <c r="J295" i="1"/>
  <c r="I295" i="1"/>
  <c r="H295" i="1"/>
  <c r="G295" i="1"/>
  <c r="F295" i="1"/>
  <c r="E295" i="1"/>
  <c r="D295" i="1"/>
  <c r="C295" i="1"/>
  <c r="B295" i="1"/>
  <c r="J294" i="1"/>
  <c r="I294" i="1"/>
  <c r="H294" i="1"/>
  <c r="G294" i="1"/>
  <c r="F294" i="1"/>
  <c r="E294" i="1"/>
  <c r="D294" i="1"/>
  <c r="C294" i="1"/>
  <c r="B294" i="1"/>
  <c r="G273" i="1"/>
  <c r="F273" i="1"/>
  <c r="E273" i="1"/>
  <c r="D273" i="1"/>
  <c r="C273" i="1"/>
  <c r="B273" i="1"/>
  <c r="G272" i="1"/>
  <c r="F272" i="1"/>
  <c r="E272" i="1"/>
  <c r="D272" i="1"/>
  <c r="C272" i="1"/>
  <c r="B272" i="1"/>
  <c r="J253" i="1"/>
  <c r="I253" i="1"/>
  <c r="H253" i="1"/>
  <c r="G253" i="1"/>
  <c r="F253" i="1"/>
  <c r="E253" i="1"/>
  <c r="D253" i="1"/>
  <c r="C253" i="1"/>
  <c r="B253" i="1"/>
  <c r="J252" i="1"/>
  <c r="I252" i="1"/>
  <c r="H252" i="1"/>
  <c r="G252" i="1"/>
  <c r="F252" i="1"/>
  <c r="E252" i="1"/>
  <c r="D252" i="1"/>
  <c r="C252" i="1"/>
  <c r="B252" i="1"/>
  <c r="G231" i="1"/>
  <c r="F231" i="1"/>
  <c r="E231" i="1"/>
  <c r="D231" i="1"/>
  <c r="C231" i="1"/>
  <c r="B231" i="1"/>
  <c r="G230" i="1"/>
  <c r="F230" i="1"/>
  <c r="E230" i="1"/>
  <c r="D230" i="1"/>
  <c r="C230" i="1"/>
  <c r="B230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J112" i="1"/>
  <c r="I112" i="1"/>
  <c r="H112" i="1"/>
  <c r="G112" i="1"/>
  <c r="F112" i="1"/>
  <c r="E112" i="1"/>
  <c r="D112" i="1"/>
  <c r="C112" i="1"/>
  <c r="B112" i="1"/>
  <c r="J111" i="1"/>
  <c r="I111" i="1"/>
  <c r="H111" i="1"/>
  <c r="G111" i="1"/>
  <c r="F111" i="1"/>
  <c r="E111" i="1"/>
  <c r="D111" i="1"/>
  <c r="C111" i="1"/>
  <c r="B111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C10" i="1"/>
  <c r="D10" i="1"/>
  <c r="E10" i="1"/>
  <c r="C11" i="1"/>
  <c r="N4" i="1"/>
  <c r="M4" i="1"/>
  <c r="L4" i="1"/>
  <c r="K4" i="1"/>
  <c r="J4" i="1"/>
  <c r="I4" i="1"/>
  <c r="H4" i="1"/>
  <c r="G4" i="1"/>
  <c r="F4" i="1"/>
  <c r="E4" i="1"/>
  <c r="D4" i="1"/>
  <c r="C4" i="1"/>
  <c r="B4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<sst xmlns="http://schemas.openxmlformats.org/spreadsheetml/2006/main" count="162" uniqueCount="48">
  <si>
    <t>Ministerstvo dopravy</t>
  </si>
  <si>
    <t>Dátum</t>
  </si>
  <si>
    <t>Personálne zmeny na najvyšších vedúcich pozíciách (od sekcii)</t>
  </si>
  <si>
    <t>Personálne zmeny na všetkých vedúcich pozíciách</t>
  </si>
  <si>
    <t>Vláda SR od 04. 07. 2006 do 08. 07. 2010</t>
  </si>
  <si>
    <t>skúmané obdobie po zmene vlády č. 1</t>
  </si>
  <si>
    <t>skúmané obdobie po zmene vlády č. 2</t>
  </si>
  <si>
    <t>skúmané obdobie po zmene vlády č. 3</t>
  </si>
  <si>
    <t>Vláda SR od 09. 07. 2010 do 03. 04. 2012</t>
  </si>
  <si>
    <t>Vláda SR od 04. 04. 2012 do 23. 03. 2016</t>
  </si>
  <si>
    <t>Vláda SR od 24. 03. 2016</t>
  </si>
  <si>
    <t>Ministerstvo kultúry</t>
  </si>
  <si>
    <t>Ministerstvo spravodlivosti</t>
  </si>
  <si>
    <t>Ministerstvo financií</t>
  </si>
  <si>
    <t>Ministerstvo zahraničných vecí</t>
  </si>
  <si>
    <t>Ministerstvo obrany</t>
  </si>
  <si>
    <t>Ministerstvo životného prostredia</t>
  </si>
  <si>
    <t>Ministerstvo vnútra (bez odborov a odddelení)</t>
  </si>
  <si>
    <t>Ministerstvo práce</t>
  </si>
  <si>
    <t>Ministerstvo hospodárstva</t>
  </si>
  <si>
    <t>Ministerstvo pôdohospodárstva</t>
  </si>
  <si>
    <t>Ministerstvo školstva</t>
  </si>
  <si>
    <t>Úrad vlády</t>
  </si>
  <si>
    <t>Podiel personálnych zmien na najvyšších vedúcich pozíciách (od sekcii)*</t>
  </si>
  <si>
    <t>Stav pred výmenou vlády (vláda Roberta Fica) - 1.7.2010</t>
  </si>
  <si>
    <t>Stav po nástupe - Vláda SR od 09. 07. 2010 do 03. 04. 2012 (Iveta Radičová)</t>
  </si>
  <si>
    <t>Zmena (pb)</t>
  </si>
  <si>
    <t>Stav pred výmenou vlády - 1.1.2012*</t>
  </si>
  <si>
    <t>Stav po nástupe - Vláda SR od 04. 04. 2012 do 23. 03. 2016 (Robert Fico)</t>
  </si>
  <si>
    <t>Stav pred výmenou vlády - 1.1.2016*</t>
  </si>
  <si>
    <t>Stav po nástupe - Vláda SR od 24. 03. 2016 (Robert Fico)</t>
  </si>
  <si>
    <t>N/A</t>
  </si>
  <si>
    <t>Ministerstvo vnútra (bez odborov a oddelení)</t>
  </si>
  <si>
    <t>Priemer</t>
  </si>
  <si>
    <t>* pri Ministerstve hospodárstva k 30.06.2011, pri Ministerstve pôdohospodárstva k 1.1.2011</t>
  </si>
  <si>
    <t>* pri Ministerstve práce k 31.12.2011</t>
  </si>
  <si>
    <t>* pri Ministerstve pôdohospodárstva k 1.1.2013</t>
  </si>
  <si>
    <t>* pri Ministerstve práce k 31.12.2015</t>
  </si>
  <si>
    <t>Podiel personálnych zmien na všetkých vedúcich pozíciách</t>
  </si>
  <si>
    <t>Stav pred výmenou vlády - 1.1.2012**</t>
  </si>
  <si>
    <t>Stav po nástupe - Vláda SR od 04. 04. 2012 do 23. 03. 2016 (Robert Fico)**</t>
  </si>
  <si>
    <t>Stav pred výmenou vlády - 1.1.2016**</t>
  </si>
  <si>
    <t>Priemer**</t>
  </si>
  <si>
    <t>** Bez Ministerstva vnútra SR, nakoľko nedisponujeme dátami o personálnom obsadení riaditeľských pozícií odborov a vedúcich pozícií oddelení.</t>
  </si>
  <si>
    <t>** pri Ministerstve hospodárstva k 30.06.2011, pri Ministerstve pôdohospodárstva k 1.1.2011</t>
  </si>
  <si>
    <t>** pri Ministerstve práce k 31.12.2011</t>
  </si>
  <si>
    <t>** pri Ministerstve pôdohospodárstva k 1.1.2013</t>
  </si>
  <si>
    <t>** pri Ministerstve práce k 31.12.2015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</si>
</sst>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10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wrapText="1"/>
    </xf>
    <xf numFmtId="0" fontId="0" fillId="0" borderId="0" xfId="0" applyAlignment="1">
      <alignment horizontal="left" wrapText="1"/>
    </xf>
    <xf numFmtId="0" fontId="3" fillId="0" borderId="4" xfId="0" applyFont="1" applyBorder="1" applyAlignment="1">
      <alignment horizontal="left" wrapText="1"/>
    </xf>
    <xf numFmtId="14" fontId="3" fillId="4" borderId="5" xfId="0" applyNumberFormat="1" applyFont="1" applyFill="1" applyBorder="1" applyAlignment="1">
      <alignment horizontal="left" wrapText="1"/>
    </xf>
    <xf numFmtId="14" fontId="3" fillId="0" borderId="5" xfId="0" applyNumberFormat="1" applyFont="1" applyBorder="1" applyAlignment="1">
      <alignment horizontal="left" wrapText="1"/>
    </xf>
    <xf numFmtId="14" fontId="3" fillId="4" borderId="6" xfId="0" applyNumberFormat="1" applyFont="1" applyFill="1" applyBorder="1" applyAlignment="1">
      <alignment horizontal="left" wrapText="1"/>
    </xf>
    <xf numFmtId="14" fontId="3" fillId="3" borderId="0" xfId="0" applyNumberFormat="1" applyFont="1" applyFill="1" applyBorder="1" applyAlignment="1">
      <alignment horizontal="left" wrapText="1"/>
    </xf>
    <xf numFmtId="0" fontId="3" fillId="0" borderId="0" xfId="0" applyFont="1" applyAlignment="1">
      <alignment horizontal="left" wrapText="1"/>
    </xf>
    <xf numFmtId="10" fontId="0" fillId="4" borderId="5" xfId="0" applyNumberFormat="1" applyFill="1" applyBorder="1" applyAlignment="1">
      <alignment horizontal="left" wrapText="1"/>
    </xf>
    <xf numFmtId="10" fontId="0" fillId="0" borderId="5" xfId="0" applyNumberFormat="1" applyBorder="1" applyAlignment="1">
      <alignment horizontal="left" wrapText="1"/>
    </xf>
    <xf numFmtId="10" fontId="0" fillId="4" borderId="6" xfId="0" applyNumberFormat="1" applyFill="1" applyBorder="1" applyAlignment="1">
      <alignment horizontal="left" wrapText="1"/>
    </xf>
    <xf numFmtId="10" fontId="0" fillId="3" borderId="0" xfId="0" applyNumberFormat="1" applyFill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10" fontId="0" fillId="4" borderId="8" xfId="0" applyNumberFormat="1" applyFill="1" applyBorder="1" applyAlignment="1">
      <alignment horizontal="left" wrapText="1"/>
    </xf>
    <xf numFmtId="10" fontId="0" fillId="0" borderId="8" xfId="0" applyNumberFormat="1" applyBorder="1" applyAlignment="1">
      <alignment horizontal="left" wrapText="1"/>
    </xf>
    <xf numFmtId="10" fontId="0" fillId="4" borderId="9" xfId="0" applyNumberFormat="1" applyFill="1" applyBorder="1" applyAlignment="1">
      <alignment horizontal="left" wrapText="1"/>
    </xf>
    <xf numFmtId="0" fontId="0" fillId="3" borderId="0" xfId="0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4" fillId="5" borderId="5" xfId="0" applyFont="1" applyFill="1" applyBorder="1" applyAlignment="1">
      <alignment horizontal="left" wrapText="1"/>
    </xf>
    <xf numFmtId="14" fontId="5" fillId="6" borderId="5" xfId="0" applyNumberFormat="1" applyFont="1" applyFill="1" applyBorder="1" applyAlignment="1">
      <alignment horizontal="left" wrapText="1"/>
    </xf>
    <xf numFmtId="0" fontId="5" fillId="6" borderId="5" xfId="0" applyFont="1" applyFill="1" applyBorder="1" applyAlignment="1">
      <alignment horizontal="left" wrapText="1"/>
    </xf>
    <xf numFmtId="14" fontId="3" fillId="0" borderId="0" xfId="0" applyNumberFormat="1" applyFont="1" applyAlignment="1">
      <alignment horizontal="left" wrapText="1"/>
    </xf>
    <xf numFmtId="14" fontId="3" fillId="0" borderId="6" xfId="0" applyNumberFormat="1" applyFont="1" applyBorder="1" applyAlignment="1">
      <alignment horizontal="left" wrapText="1"/>
    </xf>
    <xf numFmtId="14" fontId="6" fillId="3" borderId="0" xfId="0" applyNumberFormat="1" applyFont="1" applyFill="1" applyBorder="1" applyAlignment="1">
      <alignment horizontal="left" wrapText="1"/>
    </xf>
    <xf numFmtId="14" fontId="3" fillId="3" borderId="5" xfId="0" applyNumberFormat="1" applyFont="1" applyFill="1" applyBorder="1" applyAlignment="1">
      <alignment horizontal="left" wrapText="1"/>
    </xf>
    <xf numFmtId="14" fontId="3" fillId="3" borderId="6" xfId="0" applyNumberFormat="1" applyFont="1" applyFill="1" applyBorder="1" applyAlignment="1">
      <alignment horizontal="left" wrapText="1"/>
    </xf>
    <xf numFmtId="10" fontId="0" fillId="3" borderId="5" xfId="0" applyNumberFormat="1" applyFill="1" applyBorder="1" applyAlignment="1">
      <alignment horizontal="left" wrapText="1"/>
    </xf>
    <xf numFmtId="10" fontId="0" fillId="3" borderId="6" xfId="0" applyNumberFormat="1" applyFill="1" applyBorder="1" applyAlignment="1">
      <alignment horizontal="left" wrapText="1"/>
    </xf>
    <xf numFmtId="10" fontId="0" fillId="3" borderId="8" xfId="0" applyNumberFormat="1" applyFill="1" applyBorder="1" applyAlignment="1">
      <alignment horizontal="left" wrapText="1"/>
    </xf>
    <xf numFmtId="10" fontId="0" fillId="3" borderId="9" xfId="0" applyNumberFormat="1" applyFill="1" applyBorder="1" applyAlignment="1">
      <alignment horizontal="left" wrapText="1"/>
    </xf>
    <xf numFmtId="0" fontId="0" fillId="3" borderId="0" xfId="0" applyFill="1" applyAlignment="1">
      <alignment horizontal="left" wrapText="1"/>
    </xf>
    <xf numFmtId="14" fontId="3" fillId="3" borderId="10" xfId="0" applyNumberFormat="1" applyFont="1" applyFill="1" applyBorder="1" applyAlignment="1">
      <alignment horizontal="left" wrapText="1"/>
    </xf>
    <xf numFmtId="10" fontId="1" fillId="3" borderId="5" xfId="0" applyNumberFormat="1" applyFont="1" applyFill="1" applyBorder="1" applyAlignment="1">
      <alignment horizontal="left" wrapText="1"/>
    </xf>
    <xf numFmtId="10" fontId="1" fillId="3" borderId="10" xfId="0" applyNumberFormat="1" applyFont="1" applyFill="1" applyBorder="1" applyAlignment="1">
      <alignment horizontal="left" wrapText="1"/>
    </xf>
    <xf numFmtId="10" fontId="1" fillId="3" borderId="6" xfId="0" applyNumberFormat="1" applyFont="1" applyFill="1" applyBorder="1" applyAlignment="1">
      <alignment horizontal="left" wrapText="1"/>
    </xf>
    <xf numFmtId="10" fontId="1" fillId="3" borderId="8" xfId="0" applyNumberFormat="1" applyFont="1" applyFill="1" applyBorder="1" applyAlignment="1">
      <alignment horizontal="left" wrapText="1"/>
    </xf>
    <xf numFmtId="10" fontId="1" fillId="3" borderId="11" xfId="0" applyNumberFormat="1" applyFont="1" applyFill="1" applyBorder="1" applyAlignment="1">
      <alignment horizontal="left" wrapText="1"/>
    </xf>
    <xf numFmtId="10" fontId="1" fillId="3" borderId="9" xfId="0" applyNumberFormat="1" applyFont="1" applyFill="1" applyBorder="1" applyAlignment="1">
      <alignment horizontal="left" wrapText="1"/>
    </xf>
    <xf numFmtId="0" fontId="2" fillId="2" borderId="1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left" wrapText="1"/>
    </xf>
    <xf numFmtId="14" fontId="3" fillId="3" borderId="14" xfId="0" applyNumberFormat="1" applyFont="1" applyFill="1" applyBorder="1" applyAlignment="1">
      <alignment horizontal="left" wrapText="1"/>
    </xf>
    <xf numFmtId="14" fontId="0" fillId="0" borderId="14" xfId="0" applyNumberFormat="1" applyBorder="1" applyAlignment="1">
      <alignment horizontal="left" wrapText="1"/>
    </xf>
    <xf numFmtId="14" fontId="0" fillId="0" borderId="15" xfId="0" applyNumberFormat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14" fontId="3" fillId="3" borderId="15" xfId="0" applyNumberFormat="1" applyFont="1" applyFill="1" applyBorder="1" applyAlignment="1">
      <alignment horizontal="left" wrapText="1"/>
    </xf>
    <xf numFmtId="14" fontId="0" fillId="3" borderId="0" xfId="0" applyNumberFormat="1" applyFill="1" applyBorder="1" applyAlignment="1">
      <alignment horizontal="left" wrapText="1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10" fontId="0" fillId="0" borderId="5" xfId="0" applyNumberFormat="1" applyFill="1" applyBorder="1" applyAlignment="1">
      <alignment horizontal="left" wrapText="1"/>
    </xf>
    <xf numFmtId="10" fontId="0" fillId="0" borderId="8" xfId="0" applyNumberFormat="1" applyFill="1" applyBorder="1" applyAlignment="1">
      <alignment horizontal="left" wrapText="1"/>
    </xf>
    <xf numFmtId="0" fontId="7" fillId="7" borderId="20" xfId="0" applyFont="1" applyFill="1" applyBorder="1" applyAlignment="1">
      <alignment horizontal="center" wrapText="1"/>
    </xf>
    <xf numFmtId="0" fontId="7" fillId="7" borderId="21" xfId="0" applyFont="1" applyFill="1" applyBorder="1" applyAlignment="1">
      <alignment horizontal="center" wrapText="1"/>
    </xf>
    <xf numFmtId="0" fontId="7" fillId="7" borderId="22" xfId="0" applyFont="1" applyFill="1" applyBorder="1" applyAlignment="1">
      <alignment horizontal="center" wrapText="1"/>
    </xf>
    <xf numFmtId="0" fontId="3" fillId="7" borderId="23" xfId="0" applyFont="1" applyFill="1" applyBorder="1" applyAlignment="1">
      <alignment horizontal="left" wrapText="1"/>
    </xf>
    <xf numFmtId="0" fontId="3" fillId="7" borderId="24" xfId="0" applyFont="1" applyFill="1" applyBorder="1" applyAlignment="1">
      <alignment horizontal="left" wrapText="1"/>
    </xf>
    <xf numFmtId="0" fontId="3" fillId="7" borderId="25" xfId="0" applyFont="1" applyFill="1" applyBorder="1" applyAlignment="1">
      <alignment horizontal="left" wrapText="1"/>
    </xf>
    <xf numFmtId="0" fontId="3" fillId="7" borderId="26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left" wrapText="1"/>
    </xf>
    <xf numFmtId="0" fontId="3" fillId="0" borderId="27" xfId="0" applyFont="1" applyBorder="1" applyAlignment="1">
      <alignment horizontal="left" wrapText="1"/>
    </xf>
    <xf numFmtId="10" fontId="8" fillId="3" borderId="13" xfId="0" applyNumberFormat="1" applyFont="1" applyFill="1" applyBorder="1" applyAlignment="1">
      <alignment horizontal="left" wrapText="1"/>
    </xf>
    <xf numFmtId="10" fontId="8" fillId="8" borderId="14" xfId="0" applyNumberFormat="1" applyFont="1" applyFill="1" applyBorder="1" applyAlignment="1">
      <alignment horizontal="left" wrapText="1"/>
    </xf>
    <xf numFmtId="10" fontId="8" fillId="3" borderId="28" xfId="0" applyNumberFormat="1" applyFont="1" applyFill="1" applyBorder="1" applyAlignment="1">
      <alignment horizontal="left" wrapText="1"/>
    </xf>
    <xf numFmtId="10" fontId="0" fillId="3" borderId="13" xfId="0" applyNumberFormat="1" applyFill="1" applyBorder="1" applyAlignment="1">
      <alignment horizontal="left" wrapText="1"/>
    </xf>
    <xf numFmtId="10" fontId="0" fillId="8" borderId="14" xfId="0" applyNumberFormat="1" applyFill="1" applyBorder="1" applyAlignment="1">
      <alignment horizontal="left" wrapText="1"/>
    </xf>
    <xf numFmtId="10" fontId="8" fillId="3" borderId="28" xfId="1" applyNumberFormat="1" applyFont="1" applyFill="1" applyBorder="1" applyAlignment="1">
      <alignment horizontal="left" wrapText="1"/>
    </xf>
    <xf numFmtId="10" fontId="8" fillId="3" borderId="15" xfId="1" applyNumberFormat="1" applyFont="1" applyFill="1" applyBorder="1" applyAlignment="1">
      <alignment horizontal="left" wrapText="1"/>
    </xf>
    <xf numFmtId="10" fontId="8" fillId="3" borderId="0" xfId="1" applyNumberFormat="1" applyFont="1" applyFill="1" applyBorder="1" applyAlignment="1">
      <alignment horizontal="left" wrapText="1"/>
    </xf>
    <xf numFmtId="10" fontId="0" fillId="3" borderId="4" xfId="0" applyNumberFormat="1" applyFill="1" applyBorder="1" applyAlignment="1">
      <alignment horizontal="left" wrapText="1"/>
    </xf>
    <xf numFmtId="10" fontId="0" fillId="8" borderId="5" xfId="0" applyNumberFormat="1" applyFill="1" applyBorder="1" applyAlignment="1">
      <alignment horizontal="left" wrapText="1"/>
    </xf>
    <xf numFmtId="10" fontId="8" fillId="3" borderId="10" xfId="0" applyNumberFormat="1" applyFont="1" applyFill="1" applyBorder="1" applyAlignment="1">
      <alignment horizontal="left" wrapText="1"/>
    </xf>
    <xf numFmtId="10" fontId="8" fillId="3" borderId="10" xfId="1" applyNumberFormat="1" applyFont="1" applyFill="1" applyBorder="1" applyAlignment="1">
      <alignment horizontal="left" wrapText="1"/>
    </xf>
    <xf numFmtId="10" fontId="8" fillId="3" borderId="6" xfId="1" applyNumberFormat="1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8" borderId="5" xfId="0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left" wrapText="1"/>
    </xf>
    <xf numFmtId="10" fontId="8" fillId="8" borderId="5" xfId="0" applyNumberFormat="1" applyFont="1" applyFill="1" applyBorder="1" applyAlignment="1">
      <alignment horizontal="left" wrapText="1"/>
    </xf>
    <xf numFmtId="10" fontId="0" fillId="3" borderId="4" xfId="0" quotePrefix="1" applyNumberFormat="1" applyFill="1" applyBorder="1" applyAlignment="1">
      <alignment horizontal="left" wrapText="1"/>
    </xf>
    <xf numFmtId="0" fontId="3" fillId="0" borderId="27" xfId="0" applyFont="1" applyFill="1" applyBorder="1" applyAlignment="1">
      <alignment horizontal="left" wrapText="1"/>
    </xf>
    <xf numFmtId="10" fontId="0" fillId="0" borderId="4" xfId="0" applyNumberFormat="1" applyFill="1" applyBorder="1" applyAlignment="1">
      <alignment horizontal="left" wrapText="1"/>
    </xf>
    <xf numFmtId="10" fontId="8" fillId="3" borderId="0" xfId="0" applyNumberFormat="1" applyFont="1" applyFill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10" fontId="8" fillId="3" borderId="4" xfId="0" applyNumberFormat="1" applyFont="1" applyFill="1" applyBorder="1" applyAlignment="1">
      <alignment horizontal="left" wrapText="1"/>
    </xf>
    <xf numFmtId="0" fontId="3" fillId="9" borderId="30" xfId="0" applyFont="1" applyFill="1" applyBorder="1" applyAlignment="1">
      <alignment horizontal="left" wrapText="1"/>
    </xf>
    <xf numFmtId="10" fontId="0" fillId="9" borderId="7" xfId="0" applyNumberFormat="1" applyFill="1" applyBorder="1" applyAlignment="1">
      <alignment horizontal="left" wrapText="1"/>
    </xf>
    <xf numFmtId="10" fontId="0" fillId="9" borderId="8" xfId="0" applyNumberFormat="1" applyFill="1" applyBorder="1" applyAlignment="1">
      <alignment horizontal="left" wrapText="1"/>
    </xf>
    <xf numFmtId="10" fontId="0" fillId="9" borderId="11" xfId="0" applyNumberFormat="1" applyFill="1" applyBorder="1" applyAlignment="1">
      <alignment horizontal="left" wrapText="1"/>
    </xf>
    <xf numFmtId="10" fontId="0" fillId="9" borderId="9" xfId="0" applyNumberFormat="1" applyFill="1" applyBorder="1" applyAlignment="1">
      <alignment horizontal="left" wrapText="1"/>
    </xf>
    <xf numFmtId="0" fontId="9" fillId="10" borderId="20" xfId="0" applyFont="1" applyFill="1" applyBorder="1" applyAlignment="1">
      <alignment horizontal="center" wrapText="1"/>
    </xf>
    <xf numFmtId="0" fontId="9" fillId="10" borderId="31" xfId="0" applyFont="1" applyFill="1" applyBorder="1" applyAlignment="1">
      <alignment horizontal="center" wrapText="1"/>
    </xf>
    <xf numFmtId="0" fontId="9" fillId="10" borderId="32" xfId="0" applyFont="1" applyFill="1" applyBorder="1" applyAlignment="1">
      <alignment horizontal="center" wrapText="1"/>
    </xf>
    <xf numFmtId="0" fontId="10" fillId="10" borderId="1" xfId="0" applyFont="1" applyFill="1" applyBorder="1" applyAlignment="1">
      <alignment horizontal="left" wrapText="1"/>
    </xf>
    <xf numFmtId="0" fontId="10" fillId="10" borderId="13" xfId="0" applyFont="1" applyFill="1" applyBorder="1" applyAlignment="1">
      <alignment horizontal="left" wrapText="1"/>
    </xf>
    <xf numFmtId="0" fontId="10" fillId="10" borderId="14" xfId="0" applyFont="1" applyFill="1" applyBorder="1" applyAlignment="1">
      <alignment horizontal="left" wrapText="1"/>
    </xf>
    <xf numFmtId="0" fontId="10" fillId="10" borderId="28" xfId="0" applyFont="1" applyFill="1" applyBorder="1" applyAlignment="1">
      <alignment horizontal="left" wrapText="1"/>
    </xf>
    <xf numFmtId="0" fontId="10" fillId="10" borderId="15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left" wrapText="1"/>
    </xf>
    <xf numFmtId="0" fontId="8" fillId="3" borderId="0" xfId="0" applyFont="1" applyFill="1" applyBorder="1" applyAlignment="1">
      <alignment horizontal="left" wrapText="1"/>
    </xf>
    <xf numFmtId="10" fontId="0" fillId="0" borderId="6" xfId="0" applyNumberFormat="1" applyFill="1" applyBorder="1" applyAlignment="1">
      <alignment horizontal="left" wrapText="1"/>
    </xf>
    <xf numFmtId="10" fontId="0" fillId="3" borderId="0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</cellXfs>
  <cellStyles count="3">
    <cellStyle name="Normal" xfId="0" builtinId="0"/>
    <cellStyle name="Normal 2" xfId="2"/>
    <cellStyle name="Percent" xfId="1" builtinId="5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Ministerstvo dopravy</a:t>
            </a:r>
            <a:endParaRPr lang="en-AU"/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'Personálne výmeny_zmena vlády'!$A$4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vlády'!$B$2:$O$2</c:f>
              <c:numCache>
                <c:formatCode>m/d/yy</c:formatCode>
                <c:ptCount val="14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vlády'!$B$4:$Q$4</c:f>
              <c:numCache>
                <c:formatCode>0.00%</c:formatCode>
                <c:ptCount val="16"/>
                <c:pt idx="0">
                  <c:v>0.184615384615385</c:v>
                </c:pt>
                <c:pt idx="1">
                  <c:v>0.296875</c:v>
                </c:pt>
                <c:pt idx="2">
                  <c:v>0.0898876404494382</c:v>
                </c:pt>
                <c:pt idx="3">
                  <c:v>0.064516129032258</c:v>
                </c:pt>
                <c:pt idx="4">
                  <c:v>0.177777777777778</c:v>
                </c:pt>
                <c:pt idx="5">
                  <c:v>0.25</c:v>
                </c:pt>
                <c:pt idx="6">
                  <c:v>0.0740740740740741</c:v>
                </c:pt>
                <c:pt idx="7">
                  <c:v>0.0471698113207547</c:v>
                </c:pt>
                <c:pt idx="8">
                  <c:v>0.073394495412844</c:v>
                </c:pt>
                <c:pt idx="9">
                  <c:v>0.0642201834862385</c:v>
                </c:pt>
                <c:pt idx="10">
                  <c:v>0.0347826086956522</c:v>
                </c:pt>
                <c:pt idx="11">
                  <c:v>0.0267857142857143</c:v>
                </c:pt>
                <c:pt idx="12">
                  <c:v>0.176470588235294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-2052114264"/>
        <c:axId val="-2052111208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vlády'!$A$3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1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135977470567436"/>
                  <c:y val="-0.083003926736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.0"/>
                  <c:y val="-0.039525679398188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00169971838209294"/>
                  <c:y val="-0.05533595115746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0509915514627884"/>
                  <c:y val="-0.059288519097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0"/>
                  <c:y val="-0.08300392673619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0"/>
                  <c:y val="-0.06719365497692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271954941134871"/>
                  <c:y val="-0.07114622291673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220963389672082"/>
                  <c:y val="-0.075098790856558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.0"/>
                  <c:y val="-0.0790513587963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vlády'!$B$2:$P$2</c:f>
              <c:numCache>
                <c:formatCode>m/d/yy</c:formatCode>
                <c:ptCount val="15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vlády'!$B$3:$P$3</c:f>
              <c:numCache>
                <c:formatCode>0.00%</c:formatCode>
                <c:ptCount val="15"/>
                <c:pt idx="0">
                  <c:v>0.266666666666667</c:v>
                </c:pt>
                <c:pt idx="1">
                  <c:v>0.785714285714286</c:v>
                </c:pt>
                <c:pt idx="2">
                  <c:v>0.117647058823529</c:v>
                </c:pt>
                <c:pt idx="3">
                  <c:v>0.0555555555555555</c:v>
                </c:pt>
                <c:pt idx="4">
                  <c:v>0.588235294117647</c:v>
                </c:pt>
                <c:pt idx="5">
                  <c:v>0.333333333333333</c:v>
                </c:pt>
                <c:pt idx="6">
                  <c:v>0.0526315789473684</c:v>
                </c:pt>
                <c:pt idx="7">
                  <c:v>0.0526315789473684</c:v>
                </c:pt>
                <c:pt idx="8">
                  <c:v>0.05</c:v>
                </c:pt>
                <c:pt idx="9">
                  <c:v>0.1</c:v>
                </c:pt>
                <c:pt idx="10">
                  <c:v>0.0</c:v>
                </c:pt>
                <c:pt idx="11">
                  <c:v>0.0</c:v>
                </c:pt>
                <c:pt idx="12">
                  <c:v>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2114264"/>
        <c:axId val="-2052111208"/>
      </c:lineChart>
      <c:dateAx>
        <c:axId val="-2052114264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2111208"/>
        <c:crosses val="autoZero"/>
        <c:auto val="0"/>
        <c:lblOffset val="100"/>
        <c:baseTimeUnit val="days"/>
        <c:majorUnit val="6.0"/>
        <c:majorTimeUnit val="months"/>
      </c:dateAx>
      <c:valAx>
        <c:axId val="-205211120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211426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Ministerstvo hospodárstva </a:t>
            </a:r>
            <a:r>
              <a:rPr lang="sk-SK" sz="1800" b="1" i="0" baseline="0">
                <a:effectLst/>
              </a:rPr>
              <a:t>- personálne zmeny</a:t>
            </a:r>
            <a:endParaRPr lang="en-AU">
              <a:effectLst/>
            </a:endParaRP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'Personálne výmeny_zmena vlády'!$A$250:$J$250</c:f>
              <c:strCache>
                <c:ptCount val="1"/>
                <c:pt idx="0">
                  <c:v>Ministerstvo hospodárstva</c:v>
                </c:pt>
              </c:strCache>
            </c:strRef>
          </c:tx>
          <c:cat>
            <c:numRef>
              <c:f>'Personálne výmeny_zmena vlády'!$B$251:$J$251</c:f>
              <c:numCache>
                <c:formatCode>m/d/yy</c:formatCode>
                <c:ptCount val="9"/>
                <c:pt idx="0">
                  <c:v>40724.0</c:v>
                </c:pt>
                <c:pt idx="1">
                  <c:v>41090.0</c:v>
                </c:pt>
                <c:pt idx="2">
                  <c:v>41455.0</c:v>
                </c:pt>
                <c:pt idx="3">
                  <c:v>41661.0</c:v>
                </c:pt>
                <c:pt idx="4">
                  <c:v>41820.0</c:v>
                </c:pt>
                <c:pt idx="5">
                  <c:v>42006.0</c:v>
                </c:pt>
                <c:pt idx="6">
                  <c:v>42217.0</c:v>
                </c:pt>
                <c:pt idx="7">
                  <c:v>42370.0</c:v>
                </c:pt>
                <c:pt idx="8">
                  <c:v>42552.0</c:v>
                </c:pt>
              </c:numCache>
            </c:numRef>
          </c:cat>
          <c:val>
            <c:numRef>
              <c:f>'Personálne výmeny_zmena vlády'!$B$253:$J$253</c:f>
              <c:numCache>
                <c:formatCode>0.00%</c:formatCode>
                <c:ptCount val="9"/>
                <c:pt idx="0">
                  <c:v>0.458333333333333</c:v>
                </c:pt>
                <c:pt idx="1">
                  <c:v>0.39344262295082</c:v>
                </c:pt>
                <c:pt idx="2">
                  <c:v>0.211538461538462</c:v>
                </c:pt>
                <c:pt idx="3">
                  <c:v>0.113207547169811</c:v>
                </c:pt>
                <c:pt idx="4">
                  <c:v>0.105263157894737</c:v>
                </c:pt>
                <c:pt idx="5">
                  <c:v>0.319148936170213</c:v>
                </c:pt>
                <c:pt idx="6">
                  <c:v>0.211538461538462</c:v>
                </c:pt>
                <c:pt idx="7">
                  <c:v>0.0961538461538461</c:v>
                </c:pt>
                <c:pt idx="8">
                  <c:v>0.306122448979592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0792872"/>
        <c:axId val="-2050789832"/>
      </c:areaChart>
      <c:lineChart>
        <c:grouping val="stacked"/>
        <c:varyColors val="0"/>
        <c:ser>
          <c:idx val="0"/>
          <c:order val="0"/>
          <c:tx>
            <c:strRef>
              <c:f>'Personálne výmeny_zmena vlády'!$A$250:$J$250</c:f>
              <c:strCache>
                <c:ptCount val="1"/>
                <c:pt idx="0">
                  <c:v>Ministerstvo hospodárstva</c:v>
                </c:pt>
              </c:strCache>
            </c:strRef>
          </c:tx>
          <c:marker>
            <c:symbol val="triangle"/>
            <c:size val="10"/>
            <c:spPr>
              <a:solidFill>
                <a:schemeClr val="accent1"/>
              </a:solidFill>
            </c:spPr>
          </c:marker>
          <c:dPt>
            <c:idx val="0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7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bubble3D val="0"/>
          </c:dPt>
          <c:dLbls>
            <c:dLbl>
              <c:idx val="0"/>
              <c:layout>
                <c:manualLayout>
                  <c:x val="-0.00305635129653671"/>
                  <c:y val="-0.0892430204228319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0305635129653671"/>
                  <c:y val="-0.016998670556729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60324598114159E-17"/>
                  <c:y val="-0.08074368514446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0305635129653671"/>
                  <c:y val="-0.06374501458773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574654119882724"/>
                  <c:y val="-0.0653357531760436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0639593883065115"/>
                  <c:y val="-0.0617059891107078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0764087824134166"/>
                  <c:y val="-0.0807436851444669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404703449842339"/>
                  <c:y val="-0.06533575317604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0"/>
                  <c:y val="-0.043557168784029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vlády'!$B$251:$J$251</c:f>
              <c:numCache>
                <c:formatCode>m/d/yy</c:formatCode>
                <c:ptCount val="9"/>
                <c:pt idx="0">
                  <c:v>40724.0</c:v>
                </c:pt>
                <c:pt idx="1">
                  <c:v>41090.0</c:v>
                </c:pt>
                <c:pt idx="2">
                  <c:v>41455.0</c:v>
                </c:pt>
                <c:pt idx="3">
                  <c:v>41661.0</c:v>
                </c:pt>
                <c:pt idx="4">
                  <c:v>41820.0</c:v>
                </c:pt>
                <c:pt idx="5">
                  <c:v>42006.0</c:v>
                </c:pt>
                <c:pt idx="6">
                  <c:v>42217.0</c:v>
                </c:pt>
                <c:pt idx="7">
                  <c:v>42370.0</c:v>
                </c:pt>
                <c:pt idx="8">
                  <c:v>42552.0</c:v>
                </c:pt>
              </c:numCache>
            </c:numRef>
          </c:cat>
          <c:val>
            <c:numRef>
              <c:f>'Personálne výmeny_zmena vlády'!$B$252:$J$252</c:f>
              <c:numCache>
                <c:formatCode>0.00%</c:formatCode>
                <c:ptCount val="9"/>
                <c:pt idx="0">
                  <c:v>0.6</c:v>
                </c:pt>
                <c:pt idx="1">
                  <c:v>0.727272727272727</c:v>
                </c:pt>
                <c:pt idx="2">
                  <c:v>0.1</c:v>
                </c:pt>
                <c:pt idx="3">
                  <c:v>0.0909090909090909</c:v>
                </c:pt>
                <c:pt idx="4">
                  <c:v>0.0</c:v>
                </c:pt>
                <c:pt idx="5">
                  <c:v>0.6</c:v>
                </c:pt>
                <c:pt idx="6">
                  <c:v>0.545454545454545</c:v>
                </c:pt>
                <c:pt idx="7">
                  <c:v>0.0</c:v>
                </c:pt>
                <c:pt idx="8">
                  <c:v>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0792872"/>
        <c:axId val="-2050789832"/>
      </c:lineChart>
      <c:dateAx>
        <c:axId val="-2050792872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0789832"/>
        <c:crosses val="autoZero"/>
        <c:auto val="1"/>
        <c:lblOffset val="100"/>
        <c:baseTimeUnit val="months"/>
        <c:majorUnit val="6.0"/>
        <c:majorTimeUnit val="months"/>
      </c:dateAx>
      <c:valAx>
        <c:axId val="-205078983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0792872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Ministerstvo pôdohospodárstva </a:t>
            </a:r>
            <a:r>
              <a:rPr lang="sk-SK" sz="1800" b="1" i="0" baseline="0">
                <a:effectLst/>
              </a:rPr>
              <a:t>- personálne zmeny</a:t>
            </a:r>
            <a:endParaRPr lang="en-AU">
              <a:effectLst/>
            </a:endParaRP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'Personálne výmeny_zmena vlády'!$A$270:$G$270</c:f>
              <c:strCache>
                <c:ptCount val="1"/>
                <c:pt idx="0">
                  <c:v>Ministerstvo pôdohospodárstva</c:v>
                </c:pt>
              </c:strCache>
            </c:strRef>
          </c:tx>
          <c:cat>
            <c:numRef>
              <c:f>'Personálne výmeny_zmena vlády'!$B$271:$G$271</c:f>
              <c:numCache>
                <c:formatCode>m/d/yy</c:formatCode>
                <c:ptCount val="6"/>
                <c:pt idx="0">
                  <c:v>40724.0</c:v>
                </c:pt>
                <c:pt idx="1">
                  <c:v>41090.0</c:v>
                </c:pt>
                <c:pt idx="2">
                  <c:v>41455.0</c:v>
                </c:pt>
                <c:pt idx="3">
                  <c:v>41661.0</c:v>
                </c:pt>
                <c:pt idx="4">
                  <c:v>41820.0</c:v>
                </c:pt>
                <c:pt idx="5">
                  <c:v>42006.0</c:v>
                </c:pt>
              </c:numCache>
            </c:numRef>
          </c:cat>
          <c:val>
            <c:numRef>
              <c:f>'Personálne výmeny_zmena vlády'!$B$273:$G$273</c:f>
              <c:numCache>
                <c:formatCode>0.00%</c:formatCode>
                <c:ptCount val="6"/>
                <c:pt idx="0">
                  <c:v>0.3</c:v>
                </c:pt>
                <c:pt idx="1">
                  <c:v>0.431818181818182</c:v>
                </c:pt>
                <c:pt idx="2">
                  <c:v>0.291666666666667</c:v>
                </c:pt>
                <c:pt idx="3">
                  <c:v>0.127272727272727</c:v>
                </c:pt>
                <c:pt idx="4">
                  <c:v>0.166666666666667</c:v>
                </c:pt>
                <c:pt idx="5">
                  <c:v>0.541666666666667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0729544"/>
        <c:axId val="-2050726488"/>
      </c:areaChart>
      <c:lineChart>
        <c:grouping val="stacked"/>
        <c:varyColors val="0"/>
        <c:ser>
          <c:idx val="0"/>
          <c:order val="0"/>
          <c:tx>
            <c:strRef>
              <c:f>'Personálne výmeny_zmena vlády'!$A$270:$G$270</c:f>
              <c:strCache>
                <c:ptCount val="1"/>
                <c:pt idx="0">
                  <c:v>Ministerstvo pôdohospodárstva</c:v>
                </c:pt>
              </c:strCache>
            </c:strRef>
          </c:tx>
          <c:marker>
            <c:symbol val="triangle"/>
            <c:size val="10"/>
            <c:spPr>
              <a:solidFill>
                <a:schemeClr val="accent1"/>
              </a:solidFill>
            </c:spPr>
          </c:marker>
          <c:dPt>
            <c:idx val="0"/>
            <c:bubble3D val="0"/>
          </c:dPt>
          <c:dPt>
            <c:idx val="1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bubble3D val="0"/>
          </c:dPt>
          <c:dPt>
            <c:idx val="4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bubble3D val="0"/>
          </c:dPt>
          <c:dLbls>
            <c:dLbl>
              <c:idx val="0"/>
              <c:layout>
                <c:manualLayout>
                  <c:x val="-0.0288158041967896"/>
                  <c:y val="-0.084587241415880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.0"/>
                  <c:y val="-0.0422936207079404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574654119882724"/>
                  <c:y val="-0.0653357531760436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0639593883065115"/>
                  <c:y val="-0.061705989110707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404703449842339"/>
                  <c:y val="-0.06533575317604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0"/>
                  <c:y val="-0.043557168784029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vlády'!$B$271:$G$271</c:f>
              <c:numCache>
                <c:formatCode>m/d/yy</c:formatCode>
                <c:ptCount val="6"/>
                <c:pt idx="0">
                  <c:v>40724.0</c:v>
                </c:pt>
                <c:pt idx="1">
                  <c:v>41090.0</c:v>
                </c:pt>
                <c:pt idx="2">
                  <c:v>41455.0</c:v>
                </c:pt>
                <c:pt idx="3">
                  <c:v>41661.0</c:v>
                </c:pt>
                <c:pt idx="4">
                  <c:v>41820.0</c:v>
                </c:pt>
                <c:pt idx="5">
                  <c:v>42006.0</c:v>
                </c:pt>
              </c:numCache>
            </c:numRef>
          </c:cat>
          <c:val>
            <c:numRef>
              <c:f>'Personálne výmeny_zmena vlády'!$B$272:$G$272</c:f>
              <c:numCache>
                <c:formatCode>0.00%</c:formatCode>
                <c:ptCount val="6"/>
                <c:pt idx="0">
                  <c:v>0.363636363636364</c:v>
                </c:pt>
                <c:pt idx="1">
                  <c:v>0.666666666666667</c:v>
                </c:pt>
                <c:pt idx="2">
                  <c:v>0.333333333333333</c:v>
                </c:pt>
                <c:pt idx="3">
                  <c:v>0.0</c:v>
                </c:pt>
                <c:pt idx="4">
                  <c:v>0.2</c:v>
                </c:pt>
                <c:pt idx="5">
                  <c:v>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0729544"/>
        <c:axId val="-2050726488"/>
      </c:lineChart>
      <c:dateAx>
        <c:axId val="-2050729544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0726488"/>
        <c:crosses val="autoZero"/>
        <c:auto val="1"/>
        <c:lblOffset val="100"/>
        <c:baseTimeUnit val="months"/>
        <c:majorUnit val="6.0"/>
        <c:majorTimeUnit val="months"/>
      </c:dateAx>
      <c:valAx>
        <c:axId val="-205072648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072954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Ministerstvo </a:t>
            </a:r>
            <a:r>
              <a:rPr lang="sk-SK"/>
              <a:t>školstva - personálne zmeny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6809038626632"/>
          <c:y val="0.168534931768875"/>
          <c:w val="0.834658817879493"/>
          <c:h val="0.634664420312183"/>
        </c:manualLayout>
      </c:layout>
      <c:areaChart>
        <c:grouping val="standard"/>
        <c:varyColors val="0"/>
        <c:ser>
          <c:idx val="1"/>
          <c:order val="1"/>
          <c:tx>
            <c:strRef>
              <c:f>'Personálne výmeny_zmena vlády'!$A$112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vlády'!$B$110:$K$110</c:f>
              <c:numCache>
                <c:formatCode>m/d/yy</c:formatCode>
                <c:ptCount val="10"/>
                <c:pt idx="0">
                  <c:v>41091.0</c:v>
                </c:pt>
                <c:pt idx="1">
                  <c:v>41275.0</c:v>
                </c:pt>
                <c:pt idx="2">
                  <c:v>41456.0</c:v>
                </c:pt>
                <c:pt idx="3">
                  <c:v>41640.0</c:v>
                </c:pt>
                <c:pt idx="4">
                  <c:v>41821.0</c:v>
                </c:pt>
                <c:pt idx="5">
                  <c:v>42005.0</c:v>
                </c:pt>
                <c:pt idx="6">
                  <c:v>42186.0</c:v>
                </c:pt>
                <c:pt idx="7">
                  <c:v>42370.0</c:v>
                </c:pt>
                <c:pt idx="8">
                  <c:v>42552.0</c:v>
                </c:pt>
              </c:numCache>
            </c:numRef>
          </c:cat>
          <c:val>
            <c:numRef>
              <c:f>'Personálne výmeny_zmena vlády'!$B$295:$J$295</c:f>
              <c:numCache>
                <c:formatCode>0.00%</c:formatCode>
                <c:ptCount val="9"/>
                <c:pt idx="0">
                  <c:v>0.1</c:v>
                </c:pt>
                <c:pt idx="1">
                  <c:v>0.0576923076923077</c:v>
                </c:pt>
                <c:pt idx="2">
                  <c:v>0.0545454545454545</c:v>
                </c:pt>
                <c:pt idx="3">
                  <c:v>0.0</c:v>
                </c:pt>
                <c:pt idx="4">
                  <c:v>0.0447761194029851</c:v>
                </c:pt>
                <c:pt idx="5">
                  <c:v>0.21875</c:v>
                </c:pt>
                <c:pt idx="6">
                  <c:v>0.180555555555556</c:v>
                </c:pt>
                <c:pt idx="7">
                  <c:v>0.149253731343284</c:v>
                </c:pt>
                <c:pt idx="8">
                  <c:v>0.283333333333333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0681560"/>
        <c:axId val="-2050678440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vlády'!$A$111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7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0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187900499086322"/>
                  <c:y val="-0.0921228207559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375800998172644"/>
                  <c:y val="-0.0881174807231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034163727106604"/>
                  <c:y val="-0.06408544052590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051245590659906"/>
                  <c:y val="-0.07610146062451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444128452385852"/>
                  <c:y val="-0.0720961205916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068327454213208"/>
                  <c:y val="-0.0720961205916423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vlády'!$B$110:$K$110</c:f>
              <c:numCache>
                <c:formatCode>m/d/yy</c:formatCode>
                <c:ptCount val="10"/>
                <c:pt idx="0">
                  <c:v>41091.0</c:v>
                </c:pt>
                <c:pt idx="1">
                  <c:v>41275.0</c:v>
                </c:pt>
                <c:pt idx="2">
                  <c:v>41456.0</c:v>
                </c:pt>
                <c:pt idx="3">
                  <c:v>41640.0</c:v>
                </c:pt>
                <c:pt idx="4">
                  <c:v>41821.0</c:v>
                </c:pt>
                <c:pt idx="5">
                  <c:v>42005.0</c:v>
                </c:pt>
                <c:pt idx="6">
                  <c:v>42186.0</c:v>
                </c:pt>
                <c:pt idx="7">
                  <c:v>42370.0</c:v>
                </c:pt>
                <c:pt idx="8">
                  <c:v>42552.0</c:v>
                </c:pt>
              </c:numCache>
            </c:numRef>
          </c:cat>
          <c:val>
            <c:numRef>
              <c:f>'Personálne výmeny_zmena vlády'!$B$294:$J$294</c:f>
              <c:numCache>
                <c:formatCode>0.00%</c:formatCode>
                <c:ptCount val="9"/>
                <c:pt idx="0">
                  <c:v>0.384615384615385</c:v>
                </c:pt>
                <c:pt idx="1">
                  <c:v>0.0909090909090909</c:v>
                </c:pt>
                <c:pt idx="2">
                  <c:v>0.0909090909090909</c:v>
                </c:pt>
                <c:pt idx="3">
                  <c:v>0.0</c:v>
                </c:pt>
                <c:pt idx="4">
                  <c:v>0.153846153846154</c:v>
                </c:pt>
                <c:pt idx="5">
                  <c:v>0.416666666666667</c:v>
                </c:pt>
                <c:pt idx="6">
                  <c:v>0.25</c:v>
                </c:pt>
                <c:pt idx="7">
                  <c:v>0.153846153846154</c:v>
                </c:pt>
                <c:pt idx="8">
                  <c:v>0.615384615384615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0681560"/>
        <c:axId val="-2050678440"/>
      </c:lineChart>
      <c:dateAx>
        <c:axId val="-2050681560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0678440"/>
        <c:crosses val="autoZero"/>
        <c:auto val="1"/>
        <c:lblOffset val="100"/>
        <c:baseTimeUnit val="months"/>
        <c:majorUnit val="6.0"/>
        <c:majorTimeUnit val="months"/>
      </c:dateAx>
      <c:valAx>
        <c:axId val="-205067844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0681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Úrad</a:t>
            </a:r>
            <a:r>
              <a:rPr lang="sk-SK" baseline="0"/>
              <a:t> vlády </a:t>
            </a:r>
            <a:r>
              <a:rPr lang="sk-SK" sz="1800" b="1" i="0" baseline="0">
                <a:effectLst/>
              </a:rPr>
              <a:t>- personálne zmeny</a:t>
            </a:r>
            <a:endParaRPr lang="en-AU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305612701001"/>
          <c:y val="0.204062773403325"/>
          <c:w val="0.841214178570086"/>
          <c:h val="0.577721638961797"/>
        </c:manualLayout>
      </c:layout>
      <c:areaChart>
        <c:grouping val="standard"/>
        <c:varyColors val="0"/>
        <c:ser>
          <c:idx val="1"/>
          <c:order val="1"/>
          <c:tx>
            <c:strRef>
              <c:f>'Personálne výmeny_zmena vlády'!$A$83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vlády'!$B$309:$L$309</c:f>
              <c:numCache>
                <c:formatCode>m/d/yy</c:formatCode>
                <c:ptCount val="11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</c:numCache>
            </c:numRef>
          </c:cat>
          <c:val>
            <c:numRef>
              <c:f>'Personálne výmeny_zmena vlády'!$B$311:$L$311</c:f>
              <c:numCache>
                <c:formatCode>0.00%</c:formatCode>
                <c:ptCount val="11"/>
                <c:pt idx="0">
                  <c:v>0.02</c:v>
                </c:pt>
                <c:pt idx="1">
                  <c:v>0.439024390243902</c:v>
                </c:pt>
                <c:pt idx="2">
                  <c:v>0.216216216216216</c:v>
                </c:pt>
                <c:pt idx="3">
                  <c:v>0.0169491525423729</c:v>
                </c:pt>
                <c:pt idx="4">
                  <c:v>0.465116279069767</c:v>
                </c:pt>
                <c:pt idx="5">
                  <c:v>0.0857142857142857</c:v>
                </c:pt>
                <c:pt idx="6">
                  <c:v>0.0</c:v>
                </c:pt>
                <c:pt idx="7">
                  <c:v>0.0</c:v>
                </c:pt>
                <c:pt idx="8">
                  <c:v>0.0158730158730159</c:v>
                </c:pt>
                <c:pt idx="9">
                  <c:v>0.0428571428571428</c:v>
                </c:pt>
                <c:pt idx="10">
                  <c:v>0.0714285714285714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-2050662488"/>
        <c:axId val="-2050659448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vlády'!$A$82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1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00657872840691041"/>
                  <c:y val="-0.067175572519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0328936420345521"/>
                  <c:y val="-0.06412213740458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246702315259139"/>
                  <c:y val="-0.05496183206106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0986809261036562"/>
                  <c:y val="-0.112977099236641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vlády'!$B$81:$Q$81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vlády'!$B$310:$L$310</c:f>
              <c:numCache>
                <c:formatCode>0.00%</c:formatCode>
                <c:ptCount val="11"/>
                <c:pt idx="0">
                  <c:v>0.0</c:v>
                </c:pt>
                <c:pt idx="1">
                  <c:v>0.75</c:v>
                </c:pt>
                <c:pt idx="2">
                  <c:v>0.222222222222222</c:v>
                </c:pt>
                <c:pt idx="3">
                  <c:v>0.0</c:v>
                </c:pt>
                <c:pt idx="4">
                  <c:v>0.571428571428571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0.142857142857143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0662488"/>
        <c:axId val="-2050659448"/>
      </c:lineChart>
      <c:dateAx>
        <c:axId val="-2050662488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0659448"/>
        <c:crosses val="autoZero"/>
        <c:auto val="1"/>
        <c:lblOffset val="100"/>
        <c:baseTimeUnit val="days"/>
        <c:majorUnit val="6.0"/>
        <c:majorTimeUnit val="months"/>
      </c:dateAx>
      <c:valAx>
        <c:axId val="-205065944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18440900938725"/>
              <c:y val="0.207116186812526"/>
            </c:manualLayout>
          </c:layout>
          <c:overlay val="0"/>
        </c:title>
        <c:numFmt formatCode="0.00%" sourceLinked="1"/>
        <c:majorTickMark val="none"/>
        <c:minorTickMark val="none"/>
        <c:tickLblPos val="nextTo"/>
        <c:crossAx val="-20506624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Ministerstvo kultúry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0372787596457"/>
          <c:y val="0.194803514144065"/>
          <c:w val="0.840746465804147"/>
          <c:h val="0.577721638961797"/>
        </c:manualLayout>
      </c:layout>
      <c:areaChart>
        <c:grouping val="standard"/>
        <c:varyColors val="0"/>
        <c:ser>
          <c:idx val="1"/>
          <c:order val="1"/>
          <c:tx>
            <c:strRef>
              <c:f>'Personálne výmeny_zmena vlády'!$A$28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vlády'!$B$26:$O$26</c:f>
              <c:numCache>
                <c:formatCode>m/d/yy</c:formatCode>
                <c:ptCount val="14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vlády'!$B$28:$Q$28</c:f>
              <c:numCache>
                <c:formatCode>0.00%</c:formatCode>
                <c:ptCount val="16"/>
                <c:pt idx="0">
                  <c:v>0.088235294117647</c:v>
                </c:pt>
                <c:pt idx="1">
                  <c:v>0.56</c:v>
                </c:pt>
                <c:pt idx="2">
                  <c:v>0.206896551724138</c:v>
                </c:pt>
                <c:pt idx="3">
                  <c:v>0.064516129032258</c:v>
                </c:pt>
                <c:pt idx="4">
                  <c:v>0.586206896551724</c:v>
                </c:pt>
                <c:pt idx="5">
                  <c:v>0.161290322580645</c:v>
                </c:pt>
                <c:pt idx="6">
                  <c:v>0.0666666666666667</c:v>
                </c:pt>
                <c:pt idx="7">
                  <c:v>0.0909090909090909</c:v>
                </c:pt>
                <c:pt idx="8">
                  <c:v>0.0303030303030303</c:v>
                </c:pt>
                <c:pt idx="9">
                  <c:v>0.0</c:v>
                </c:pt>
                <c:pt idx="10">
                  <c:v>0.0</c:v>
                </c:pt>
                <c:pt idx="11">
                  <c:v>0.09375</c:v>
                </c:pt>
                <c:pt idx="12">
                  <c:v>0.0909090909090909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-2051548072"/>
        <c:axId val="-2051545032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vlády'!$A$27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1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0"/>
                  <c:y val="-0.114252720147081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vlády'!$B$26:$Q$26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vlády'!$B$27:$Q$27</c:f>
              <c:numCache>
                <c:formatCode>0.00%</c:formatCode>
                <c:ptCount val="16"/>
                <c:pt idx="0">
                  <c:v>0.0</c:v>
                </c:pt>
                <c:pt idx="1">
                  <c:v>0.916666666666667</c:v>
                </c:pt>
                <c:pt idx="2">
                  <c:v>0.181818181818182</c:v>
                </c:pt>
                <c:pt idx="3">
                  <c:v>0.0909090909090909</c:v>
                </c:pt>
                <c:pt idx="4">
                  <c:v>0.818181818181818</c:v>
                </c:pt>
                <c:pt idx="5">
                  <c:v>0.181818181818182</c:v>
                </c:pt>
                <c:pt idx="6">
                  <c:v>0.0</c:v>
                </c:pt>
                <c:pt idx="7">
                  <c:v>0.2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0.0833333333333333</c:v>
                </c:pt>
                <c:pt idx="12">
                  <c:v>0.0833333333333333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1548072"/>
        <c:axId val="-2051545032"/>
      </c:lineChart>
      <c:dateAx>
        <c:axId val="-2051548072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1545032"/>
        <c:crosses val="autoZero"/>
        <c:auto val="1"/>
        <c:lblOffset val="100"/>
        <c:baseTimeUnit val="days"/>
        <c:majorUnit val="6.0"/>
        <c:majorTimeUnit val="months"/>
      </c:dateAx>
      <c:valAx>
        <c:axId val="-205154503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15480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Ministerstvo spravodlivosti</a:t>
            </a:r>
            <a:endParaRPr lang="en-A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8578181745175"/>
          <c:y val="0.180914625255176"/>
          <c:w val="0.839326693133679"/>
          <c:h val="0.577721638961797"/>
        </c:manualLayout>
      </c:layout>
      <c:areaChart>
        <c:grouping val="standard"/>
        <c:varyColors val="0"/>
        <c:ser>
          <c:idx val="1"/>
          <c:order val="1"/>
          <c:tx>
            <c:strRef>
              <c:f>'Personálne výmeny_zmena vlády'!$A$56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vlády'!$B$54:$O$54</c:f>
              <c:numCache>
                <c:formatCode>m/d/yy</c:formatCode>
                <c:ptCount val="14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vlády'!$B$56:$Q$56</c:f>
              <c:numCache>
                <c:formatCode>0.00%</c:formatCode>
                <c:ptCount val="16"/>
                <c:pt idx="0">
                  <c:v>0.0689655172413793</c:v>
                </c:pt>
                <c:pt idx="1">
                  <c:v>0.153846153846154</c:v>
                </c:pt>
                <c:pt idx="2">
                  <c:v>0.0740740740740741</c:v>
                </c:pt>
                <c:pt idx="3">
                  <c:v>0.114285714285714</c:v>
                </c:pt>
                <c:pt idx="4">
                  <c:v>0.354838709677419</c:v>
                </c:pt>
                <c:pt idx="5">
                  <c:v>0.0769230769230769</c:v>
                </c:pt>
                <c:pt idx="6">
                  <c:v>0.193548387096774</c:v>
                </c:pt>
                <c:pt idx="7">
                  <c:v>0.027027027027027</c:v>
                </c:pt>
                <c:pt idx="8">
                  <c:v>0.0571428571428571</c:v>
                </c:pt>
                <c:pt idx="9">
                  <c:v>0.0571428571428571</c:v>
                </c:pt>
                <c:pt idx="10">
                  <c:v>0.0789473684210526</c:v>
                </c:pt>
                <c:pt idx="11">
                  <c:v>0.0857142857142857</c:v>
                </c:pt>
                <c:pt idx="12">
                  <c:v>0.28125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-2053653576"/>
        <c:axId val="-2053650520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vlády'!$A$55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1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0"/>
                  <c:y val="-0.0811908070270324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vlády'!$B$54:$Q$54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vlády'!$B$55:$Q$55</c:f>
              <c:numCache>
                <c:formatCode>0.00%</c:formatCode>
                <c:ptCount val="16"/>
                <c:pt idx="0">
                  <c:v>0.111111111111111</c:v>
                </c:pt>
                <c:pt idx="1">
                  <c:v>0.571428571428571</c:v>
                </c:pt>
                <c:pt idx="2">
                  <c:v>0.0</c:v>
                </c:pt>
                <c:pt idx="3">
                  <c:v>0.181818181818182</c:v>
                </c:pt>
                <c:pt idx="4">
                  <c:v>0.7</c:v>
                </c:pt>
                <c:pt idx="5">
                  <c:v>0.0833333333333333</c:v>
                </c:pt>
                <c:pt idx="6">
                  <c:v>0.2</c:v>
                </c:pt>
                <c:pt idx="7">
                  <c:v>0.0</c:v>
                </c:pt>
                <c:pt idx="8">
                  <c:v>0.0</c:v>
                </c:pt>
                <c:pt idx="9">
                  <c:v>0.1</c:v>
                </c:pt>
                <c:pt idx="10">
                  <c:v>0.1</c:v>
                </c:pt>
                <c:pt idx="11">
                  <c:v>0.0</c:v>
                </c:pt>
                <c:pt idx="12">
                  <c:v>0.444444444444444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3653576"/>
        <c:axId val="-2053650520"/>
      </c:lineChart>
      <c:dateAx>
        <c:axId val="-2053653576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3650520"/>
        <c:crosses val="autoZero"/>
        <c:auto val="1"/>
        <c:lblOffset val="100"/>
        <c:baseTimeUnit val="days"/>
        <c:majorUnit val="6.0"/>
        <c:majorTimeUnit val="months"/>
      </c:dateAx>
      <c:valAx>
        <c:axId val="-205365052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3653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</a:t>
            </a:r>
            <a:r>
              <a:rPr lang="sk-SK"/>
              <a:t>inisterstvo financií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305612701001"/>
          <c:y val="0.204062773403325"/>
          <c:w val="0.841214178570086"/>
          <c:h val="0.577721638961797"/>
        </c:manualLayout>
      </c:layout>
      <c:areaChart>
        <c:grouping val="standard"/>
        <c:varyColors val="0"/>
        <c:ser>
          <c:idx val="1"/>
          <c:order val="1"/>
          <c:tx>
            <c:strRef>
              <c:f>'Personálne výmeny_zmena vlády'!$A$83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vlády'!$B$81:$Q$81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vlády'!$B$83:$Q$83</c:f>
              <c:numCache>
                <c:formatCode>0.00%</c:formatCode>
                <c:ptCount val="16"/>
                <c:pt idx="0">
                  <c:v>0.00787401574803149</c:v>
                </c:pt>
                <c:pt idx="1">
                  <c:v>0.101010101010101</c:v>
                </c:pt>
                <c:pt idx="2">
                  <c:v>0.0384615384615385</c:v>
                </c:pt>
                <c:pt idx="3">
                  <c:v>0.0434782608695652</c:v>
                </c:pt>
                <c:pt idx="4">
                  <c:v>0.116071428571429</c:v>
                </c:pt>
                <c:pt idx="5">
                  <c:v>0.0720720720720721</c:v>
                </c:pt>
                <c:pt idx="6">
                  <c:v>0.0542635658914729</c:v>
                </c:pt>
                <c:pt idx="7">
                  <c:v>0.0447761194029851</c:v>
                </c:pt>
                <c:pt idx="8">
                  <c:v>0.111111111111111</c:v>
                </c:pt>
                <c:pt idx="9">
                  <c:v>0.036231884057971</c:v>
                </c:pt>
                <c:pt idx="10">
                  <c:v>0.0444444444444444</c:v>
                </c:pt>
                <c:pt idx="11">
                  <c:v>0.0819672131147541</c:v>
                </c:pt>
                <c:pt idx="12">
                  <c:v>0.0416666666666667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-2051459048"/>
        <c:axId val="-2051455992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vlády'!$A$82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1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.00657872840691041"/>
                  <c:y val="-0.0671755725190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0328936420345521"/>
                  <c:y val="-0.06412213740458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246702315259139"/>
                  <c:y val="-0.05496183206106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0986809261036562"/>
                  <c:y val="-0.112977099236641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vlády'!$B$81:$Q$81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vlády'!$B$82:$Q$82</c:f>
              <c:numCache>
                <c:formatCode>0.00%</c:formatCode>
                <c:ptCount val="16"/>
                <c:pt idx="0">
                  <c:v>0.0588235294117647</c:v>
                </c:pt>
                <c:pt idx="1">
                  <c:v>0.5</c:v>
                </c:pt>
                <c:pt idx="2">
                  <c:v>0.0833333333333333</c:v>
                </c:pt>
                <c:pt idx="3">
                  <c:v>0.117647058823529</c:v>
                </c:pt>
                <c:pt idx="4">
                  <c:v>0.5</c:v>
                </c:pt>
                <c:pt idx="5">
                  <c:v>0.0714285714285714</c:v>
                </c:pt>
                <c:pt idx="6">
                  <c:v>0.0</c:v>
                </c:pt>
                <c:pt idx="7">
                  <c:v>0.0</c:v>
                </c:pt>
                <c:pt idx="8">
                  <c:v>0.125</c:v>
                </c:pt>
                <c:pt idx="9">
                  <c:v>0.0588235294117647</c:v>
                </c:pt>
                <c:pt idx="10">
                  <c:v>0.0555555555555555</c:v>
                </c:pt>
                <c:pt idx="11">
                  <c:v>0.0588235294117647</c:v>
                </c:pt>
                <c:pt idx="12">
                  <c:v>0.0666666666666667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1459048"/>
        <c:axId val="-2051455992"/>
      </c:lineChart>
      <c:dateAx>
        <c:axId val="-2051459048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1455992"/>
        <c:crosses val="autoZero"/>
        <c:auto val="1"/>
        <c:lblOffset val="100"/>
        <c:baseTimeUnit val="days"/>
        <c:majorUnit val="6.0"/>
        <c:majorTimeUnit val="months"/>
      </c:dateAx>
      <c:valAx>
        <c:axId val="-205145599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0.018440900938725"/>
              <c:y val="0.207116186812526"/>
            </c:manualLayout>
          </c:layout>
          <c:overlay val="0"/>
        </c:title>
        <c:numFmt formatCode="0.00%" sourceLinked="1"/>
        <c:majorTickMark val="none"/>
        <c:minorTickMark val="none"/>
        <c:tickLblPos val="nextTo"/>
        <c:crossAx val="-20514590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Ministerstvo zahraničných vecí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6809038626632"/>
          <c:y val="0.168534931768875"/>
          <c:w val="0.834658817879493"/>
          <c:h val="0.634664420312183"/>
        </c:manualLayout>
      </c:layout>
      <c:areaChart>
        <c:grouping val="standard"/>
        <c:varyColors val="0"/>
        <c:ser>
          <c:idx val="1"/>
          <c:order val="1"/>
          <c:tx>
            <c:strRef>
              <c:f>'Personálne výmeny_zmena vlády'!$A$112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vlády'!$B$110:$K$110</c:f>
              <c:numCache>
                <c:formatCode>m/d/yy</c:formatCode>
                <c:ptCount val="10"/>
                <c:pt idx="0">
                  <c:v>41091.0</c:v>
                </c:pt>
                <c:pt idx="1">
                  <c:v>41275.0</c:v>
                </c:pt>
                <c:pt idx="2">
                  <c:v>41456.0</c:v>
                </c:pt>
                <c:pt idx="3">
                  <c:v>41640.0</c:v>
                </c:pt>
                <c:pt idx="4">
                  <c:v>41821.0</c:v>
                </c:pt>
                <c:pt idx="5">
                  <c:v>42005.0</c:v>
                </c:pt>
                <c:pt idx="6">
                  <c:v>42186.0</c:v>
                </c:pt>
                <c:pt idx="7">
                  <c:v>42370.0</c:v>
                </c:pt>
                <c:pt idx="8">
                  <c:v>42552.0</c:v>
                </c:pt>
              </c:numCache>
            </c:numRef>
          </c:cat>
          <c:val>
            <c:numRef>
              <c:f>'Personálne výmeny_zmena vlády'!$B$112:$K$112</c:f>
              <c:numCache>
                <c:formatCode>0.00%</c:formatCode>
                <c:ptCount val="10"/>
                <c:pt idx="0">
                  <c:v>0.492753623188406</c:v>
                </c:pt>
                <c:pt idx="1">
                  <c:v>0.358024691358025</c:v>
                </c:pt>
                <c:pt idx="2">
                  <c:v>0.282352941176471</c:v>
                </c:pt>
                <c:pt idx="3">
                  <c:v>0.306818181818182</c:v>
                </c:pt>
                <c:pt idx="4">
                  <c:v>0.146067415730337</c:v>
                </c:pt>
                <c:pt idx="5">
                  <c:v>0.208791208791209</c:v>
                </c:pt>
                <c:pt idx="6">
                  <c:v>0.0879120879120879</c:v>
                </c:pt>
                <c:pt idx="7">
                  <c:v>0.380952380952381</c:v>
                </c:pt>
                <c:pt idx="8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2987784"/>
        <c:axId val="-2052990920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vlády'!$A$111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7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0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187900499086322"/>
                  <c:y val="-0.0921228207559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0375800998172644"/>
                  <c:y val="-0.08811748072311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034163727106604"/>
                  <c:y val="-0.06408544052590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051245590659906"/>
                  <c:y val="-0.07610146062451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444128452385852"/>
                  <c:y val="-0.07209612059164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068327454213208"/>
                  <c:y val="-0.0720961205916423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vlády'!$B$110:$K$110</c:f>
              <c:numCache>
                <c:formatCode>m/d/yy</c:formatCode>
                <c:ptCount val="10"/>
                <c:pt idx="0">
                  <c:v>41091.0</c:v>
                </c:pt>
                <c:pt idx="1">
                  <c:v>41275.0</c:v>
                </c:pt>
                <c:pt idx="2">
                  <c:v>41456.0</c:v>
                </c:pt>
                <c:pt idx="3">
                  <c:v>41640.0</c:v>
                </c:pt>
                <c:pt idx="4">
                  <c:v>41821.0</c:v>
                </c:pt>
                <c:pt idx="5">
                  <c:v>42005.0</c:v>
                </c:pt>
                <c:pt idx="6">
                  <c:v>42186.0</c:v>
                </c:pt>
                <c:pt idx="7">
                  <c:v>42370.0</c:v>
                </c:pt>
                <c:pt idx="8">
                  <c:v>42552.0</c:v>
                </c:pt>
              </c:numCache>
            </c:numRef>
          </c:cat>
          <c:val>
            <c:numRef>
              <c:f>'Personálne výmeny_zmena vlády'!$B$111:$K$111</c:f>
              <c:numCache>
                <c:formatCode>0.00%</c:formatCode>
                <c:ptCount val="10"/>
                <c:pt idx="0">
                  <c:v>0.9</c:v>
                </c:pt>
                <c:pt idx="1">
                  <c:v>0.307692307692308</c:v>
                </c:pt>
                <c:pt idx="2">
                  <c:v>0.0</c:v>
                </c:pt>
                <c:pt idx="3">
                  <c:v>0.357142857142857</c:v>
                </c:pt>
                <c:pt idx="4">
                  <c:v>0.0714285714285714</c:v>
                </c:pt>
                <c:pt idx="5">
                  <c:v>0.285714285714286</c:v>
                </c:pt>
                <c:pt idx="6">
                  <c:v>0.142857142857143</c:v>
                </c:pt>
                <c:pt idx="7">
                  <c:v>0.333333333333333</c:v>
                </c:pt>
                <c:pt idx="8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2987784"/>
        <c:axId val="-2052990920"/>
      </c:lineChart>
      <c:dateAx>
        <c:axId val="-2052987784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2990920"/>
        <c:crosses val="autoZero"/>
        <c:auto val="1"/>
        <c:lblOffset val="100"/>
        <c:baseTimeUnit val="months"/>
        <c:majorUnit val="6.0"/>
        <c:majorTimeUnit val="months"/>
      </c:dateAx>
      <c:valAx>
        <c:axId val="-2052990920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29877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Ministerstvo životného prostredia</a:t>
            </a:r>
            <a:endParaRPr lang="en-A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7890845380818"/>
          <c:y val="0.208692403032954"/>
          <c:w val="0.842371517983075"/>
          <c:h val="0.577721638961797"/>
        </c:manualLayout>
      </c:layout>
      <c:areaChart>
        <c:grouping val="standard"/>
        <c:varyColors val="0"/>
        <c:ser>
          <c:idx val="1"/>
          <c:order val="1"/>
          <c:tx>
            <c:strRef>
              <c:f>'Personálne výmeny_zmena vlády'!$A$168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vlády'!$B$166:$Q$166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vlády'!$B$168:$Q$168</c:f>
              <c:numCache>
                <c:formatCode>0.00%</c:formatCode>
                <c:ptCount val="16"/>
                <c:pt idx="0">
                  <c:v>0.108695652173913</c:v>
                </c:pt>
                <c:pt idx="1">
                  <c:v>0.684210526315789</c:v>
                </c:pt>
                <c:pt idx="2">
                  <c:v>0.0689655172413793</c:v>
                </c:pt>
                <c:pt idx="3">
                  <c:v>0.0</c:v>
                </c:pt>
                <c:pt idx="4">
                  <c:v>0.3</c:v>
                </c:pt>
                <c:pt idx="5">
                  <c:v>0.1</c:v>
                </c:pt>
                <c:pt idx="6">
                  <c:v>0.0</c:v>
                </c:pt>
                <c:pt idx="7">
                  <c:v>0.0212765957446808</c:v>
                </c:pt>
                <c:pt idx="8">
                  <c:v>0.0178571428571429</c:v>
                </c:pt>
                <c:pt idx="9">
                  <c:v>0.0</c:v>
                </c:pt>
                <c:pt idx="10">
                  <c:v>0.0888888888888889</c:v>
                </c:pt>
                <c:pt idx="11">
                  <c:v>0.0526315789473684</c:v>
                </c:pt>
                <c:pt idx="12">
                  <c:v>0.393939393939394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-2051400552"/>
        <c:axId val="-2051397496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vlády'!$A$167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0"/>
              <c:layout>
                <c:manualLayout>
                  <c:x val="-0.0112149612881992"/>
                  <c:y val="-0.05128205128205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0801068663442794"/>
                  <c:y val="-0.0256410256410256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208277852495128"/>
                  <c:y val="-0.048433048433048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032042746537713"/>
                  <c:y val="-0.042735042735042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vlády'!$B$166:$Q$166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vlády'!$B$167:$Q$167</c:f>
              <c:numCache>
                <c:formatCode>0.00%</c:formatCode>
                <c:ptCount val="16"/>
                <c:pt idx="0">
                  <c:v>0.6</c:v>
                </c:pt>
                <c:pt idx="1">
                  <c:v>0.6</c:v>
                </c:pt>
                <c:pt idx="2">
                  <c:v>0.0</c:v>
                </c:pt>
                <c:pt idx="3">
                  <c:v>0.0</c:v>
                </c:pt>
                <c:pt idx="4">
                  <c:v>0.545454545454545</c:v>
                </c:pt>
                <c:pt idx="5">
                  <c:v>0.0833333333333333</c:v>
                </c:pt>
                <c:pt idx="6">
                  <c:v>0.0</c:v>
                </c:pt>
                <c:pt idx="7">
                  <c:v>0.0833333333333333</c:v>
                </c:pt>
                <c:pt idx="8">
                  <c:v>0.0</c:v>
                </c:pt>
                <c:pt idx="9">
                  <c:v>0.0</c:v>
                </c:pt>
                <c:pt idx="10">
                  <c:v>0.0909090909090909</c:v>
                </c:pt>
                <c:pt idx="11">
                  <c:v>0.181818181818182</c:v>
                </c:pt>
                <c:pt idx="12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1400552"/>
        <c:axId val="-2051397496"/>
      </c:lineChart>
      <c:dateAx>
        <c:axId val="-2051400552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1397496"/>
        <c:crosses val="autoZero"/>
        <c:auto val="1"/>
        <c:lblOffset val="100"/>
        <c:baseTimeUnit val="days"/>
        <c:majorUnit val="6.0"/>
        <c:majorTimeUnit val="months"/>
      </c:dateAx>
      <c:valAx>
        <c:axId val="-20513974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14005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sk-SK"/>
              <a:t>Ministerstvo vnútra (bez odborov a oddelení)</a:t>
            </a:r>
            <a:endParaRPr lang="en-A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1309745197085"/>
          <c:y val="0.208692403032954"/>
          <c:w val="0.83591328872263"/>
          <c:h val="0.577721638961797"/>
        </c:manualLayout>
      </c:layout>
      <c:areaChart>
        <c:grouping val="standard"/>
        <c:varyColors val="0"/>
        <c:ser>
          <c:idx val="1"/>
          <c:order val="1"/>
          <c:tx>
            <c:strRef>
              <c:f>'Personálne výmeny_zmena vlády'!$A$201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vlády'!$B$199:$O$199</c:f>
              <c:numCache>
                <c:formatCode>m/d/yy</c:formatCode>
                <c:ptCount val="14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vlády'!$B$201:$Q$201</c:f>
              <c:numCache>
                <c:formatCode>0.00%</c:formatCode>
                <c:ptCount val="16"/>
                <c:pt idx="0">
                  <c:v>0.04</c:v>
                </c:pt>
                <c:pt idx="1">
                  <c:v>0.761904761904762</c:v>
                </c:pt>
                <c:pt idx="2">
                  <c:v>0.0</c:v>
                </c:pt>
                <c:pt idx="3">
                  <c:v>0.2</c:v>
                </c:pt>
                <c:pt idx="4">
                  <c:v>0.545454545454545</c:v>
                </c:pt>
                <c:pt idx="5">
                  <c:v>0.0952380952380952</c:v>
                </c:pt>
                <c:pt idx="6">
                  <c:v>0.0</c:v>
                </c:pt>
                <c:pt idx="7">
                  <c:v>0.0</c:v>
                </c:pt>
                <c:pt idx="8">
                  <c:v>0.0384615384615385</c:v>
                </c:pt>
                <c:pt idx="9">
                  <c:v>0.0</c:v>
                </c:pt>
                <c:pt idx="10">
                  <c:v>0.0</c:v>
                </c:pt>
                <c:pt idx="11">
                  <c:v>0.037037037037037</c:v>
                </c:pt>
                <c:pt idx="12">
                  <c:v>0.259259259259259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-2051346744"/>
        <c:axId val="-2051343688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vlády'!$A$200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1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0643727419186599"/>
                  <c:y val="-0.03561790175629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0677607809670104"/>
                  <c:y val="-0.071235803512582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0508205857252578"/>
                  <c:y val="-0.058283839237567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vlády'!$B$199:$Q$199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vlády'!$B$200:$Q$200</c:f>
              <c:numCache>
                <c:formatCode>0.00%</c:formatCode>
                <c:ptCount val="16"/>
                <c:pt idx="0">
                  <c:v>0.0</c:v>
                </c:pt>
                <c:pt idx="1">
                  <c:v>1.0</c:v>
                </c:pt>
                <c:pt idx="2">
                  <c:v>0.0</c:v>
                </c:pt>
                <c:pt idx="3">
                  <c:v>0.25</c:v>
                </c:pt>
                <c:pt idx="4">
                  <c:v>0.5</c:v>
                </c:pt>
                <c:pt idx="5">
                  <c:v>0.153846153846154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0.3125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1346744"/>
        <c:axId val="-2051343688"/>
      </c:lineChart>
      <c:dateAx>
        <c:axId val="-2051346744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1343688"/>
        <c:crosses val="autoZero"/>
        <c:auto val="1"/>
        <c:lblOffset val="100"/>
        <c:baseTimeUnit val="days"/>
        <c:majorUnit val="6.0"/>
        <c:majorTimeUnit val="months"/>
      </c:dateAx>
      <c:valAx>
        <c:axId val="-2051343688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13467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Ministerstvo obrany</a:t>
            </a: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'Personálne výmeny_zmena vlády'!$A$141</c:f>
              <c:strCache>
                <c:ptCount val="1"/>
                <c:pt idx="0">
                  <c:v>Personálne zmeny na všetkých vedúcich pozíciách</c:v>
                </c:pt>
              </c:strCache>
            </c:strRef>
          </c:tx>
          <c:cat>
            <c:numRef>
              <c:f>'Personálne výmeny_zmena vlády'!$B$139:$Q$139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vlády'!$B$141:$Q$141</c:f>
              <c:numCache>
                <c:formatCode>0.00%</c:formatCode>
                <c:ptCount val="16"/>
                <c:pt idx="0">
                  <c:v>0.03125</c:v>
                </c:pt>
                <c:pt idx="1">
                  <c:v>0.236363636363636</c:v>
                </c:pt>
                <c:pt idx="2">
                  <c:v>0.174311926605505</c:v>
                </c:pt>
                <c:pt idx="3">
                  <c:v>0.0508474576271186</c:v>
                </c:pt>
                <c:pt idx="4">
                  <c:v>0.166666666666667</c:v>
                </c:pt>
                <c:pt idx="5">
                  <c:v>0.198198198198198</c:v>
                </c:pt>
                <c:pt idx="6">
                  <c:v>0.3</c:v>
                </c:pt>
                <c:pt idx="7">
                  <c:v>0.053763440860215</c:v>
                </c:pt>
                <c:pt idx="8">
                  <c:v>0.0681818181818182</c:v>
                </c:pt>
                <c:pt idx="9">
                  <c:v>0.126315789473684</c:v>
                </c:pt>
                <c:pt idx="10">
                  <c:v>0.135922330097087</c:v>
                </c:pt>
                <c:pt idx="11">
                  <c:v>0.122448979591837</c:v>
                </c:pt>
                <c:pt idx="12">
                  <c:v>0.155339805825243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axId val="-2053058040"/>
        <c:axId val="-2053061112"/>
      </c:areaChart>
      <c:lineChart>
        <c:grouping val="standard"/>
        <c:varyColors val="0"/>
        <c:ser>
          <c:idx val="0"/>
          <c:order val="0"/>
          <c:tx>
            <c:strRef>
              <c:f>'Personálne výmeny_zmena vlády'!$A$140</c:f>
              <c:strCache>
                <c:ptCount val="1"/>
                <c:pt idx="0">
                  <c:v>Personálne zmeny na najvyšších vedúcich pozíciách (od sekcii)</c:v>
                </c:pt>
              </c:strCache>
            </c:strRef>
          </c:tx>
          <c:marker>
            <c:symbol val="triangle"/>
            <c:size val="10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1"/>
              <c:layout>
                <c:manualLayout>
                  <c:x val="0.00268757017838271"/>
                  <c:y val="0.0298136587638952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00268757017838271"/>
                  <c:y val="0.01863353672743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0.00671892544595677"/>
                  <c:y val="-0.04472048814584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0.00671892544595677"/>
                  <c:y val="-0.04472048814584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0147816359811049"/>
                  <c:y val="-0.05590061018230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0671892544595677"/>
                  <c:y val="-0.0670807322187642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vlády'!$B$139:$Q$139</c:f>
              <c:numCache>
                <c:formatCode>m/d/yy</c:formatCode>
                <c:ptCount val="16"/>
                <c:pt idx="0">
                  <c:v>40360.0</c:v>
                </c:pt>
                <c:pt idx="1">
                  <c:v>40544.0</c:v>
                </c:pt>
                <c:pt idx="2">
                  <c:v>40725.0</c:v>
                </c:pt>
                <c:pt idx="3">
                  <c:v>40909.0</c:v>
                </c:pt>
                <c:pt idx="4">
                  <c:v>41091.0</c:v>
                </c:pt>
                <c:pt idx="5">
                  <c:v>41275.0</c:v>
                </c:pt>
                <c:pt idx="6">
                  <c:v>41456.0</c:v>
                </c:pt>
                <c:pt idx="7">
                  <c:v>41640.0</c:v>
                </c:pt>
                <c:pt idx="8">
                  <c:v>41821.0</c:v>
                </c:pt>
                <c:pt idx="9">
                  <c:v>42005.0</c:v>
                </c:pt>
                <c:pt idx="10">
                  <c:v>42186.0</c:v>
                </c:pt>
                <c:pt idx="11">
                  <c:v>42370.0</c:v>
                </c:pt>
                <c:pt idx="12">
                  <c:v>42552.0</c:v>
                </c:pt>
              </c:numCache>
            </c:numRef>
          </c:cat>
          <c:val>
            <c:numRef>
              <c:f>'Personálne výmeny_zmena vlády'!$B$140:$Q$140</c:f>
              <c:numCache>
                <c:formatCode>0.00%</c:formatCode>
                <c:ptCount val="16"/>
                <c:pt idx="0">
                  <c:v>0.0833333333333333</c:v>
                </c:pt>
                <c:pt idx="1">
                  <c:v>0.909090909090909</c:v>
                </c:pt>
                <c:pt idx="2">
                  <c:v>0.0909090909090909</c:v>
                </c:pt>
                <c:pt idx="3">
                  <c:v>0.2</c:v>
                </c:pt>
                <c:pt idx="4">
                  <c:v>0.7</c:v>
                </c:pt>
                <c:pt idx="5">
                  <c:v>0.363636363636364</c:v>
                </c:pt>
                <c:pt idx="6">
                  <c:v>0.125</c:v>
                </c:pt>
                <c:pt idx="7">
                  <c:v>0.111111111111111</c:v>
                </c:pt>
                <c:pt idx="8">
                  <c:v>0.125</c:v>
                </c:pt>
                <c:pt idx="9">
                  <c:v>0.0909090909090909</c:v>
                </c:pt>
                <c:pt idx="10">
                  <c:v>0.166666666666667</c:v>
                </c:pt>
                <c:pt idx="11">
                  <c:v>0.0833333333333333</c:v>
                </c:pt>
                <c:pt idx="12">
                  <c:v>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3058040"/>
        <c:axId val="-2053061112"/>
      </c:lineChart>
      <c:dateAx>
        <c:axId val="-2053058040"/>
        <c:scaling>
          <c:orientation val="minMax"/>
          <c:max val="42552.0"/>
          <c:min val="40360.0"/>
        </c:scaling>
        <c:delete val="0"/>
        <c:axPos val="b"/>
        <c:numFmt formatCode="m/d/yy" sourceLinked="1"/>
        <c:majorTickMark val="none"/>
        <c:minorTickMark val="none"/>
        <c:tickLblPos val="nextTo"/>
        <c:crossAx val="-2053061112"/>
        <c:crosses val="autoZero"/>
        <c:auto val="1"/>
        <c:lblOffset val="100"/>
        <c:baseTimeUnit val="days"/>
        <c:majorUnit val="6.0"/>
        <c:majorTimeUnit val="months"/>
      </c:dateAx>
      <c:valAx>
        <c:axId val="-20530611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crossAx val="-20530580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k-SK"/>
              <a:t>Ministerstvo práce </a:t>
            </a:r>
            <a:r>
              <a:rPr lang="sk-SK" sz="1800" b="1" i="0" baseline="0">
                <a:effectLst/>
              </a:rPr>
              <a:t>- personálne zmeny</a:t>
            </a:r>
            <a:endParaRPr lang="en-AU">
              <a:effectLst/>
            </a:endParaRPr>
          </a:p>
        </c:rich>
      </c:tx>
      <c:layout/>
      <c:overlay val="0"/>
    </c:title>
    <c:autoTitleDeleted val="0"/>
    <c:plotArea>
      <c:layout/>
      <c:areaChart>
        <c:grouping val="standard"/>
        <c:varyColors val="0"/>
        <c:ser>
          <c:idx val="1"/>
          <c:order val="1"/>
          <c:tx>
            <c:strRef>
              <c:f>'Personálne výmeny_zmena vlády'!$A$228:$G$228</c:f>
              <c:strCache>
                <c:ptCount val="1"/>
                <c:pt idx="0">
                  <c:v>Ministerstvo práce</c:v>
                </c:pt>
              </c:strCache>
            </c:strRef>
          </c:tx>
          <c:cat>
            <c:numRef>
              <c:f>'Personálne výmeny_zmena vlády'!$B$229:$G$229</c:f>
              <c:numCache>
                <c:formatCode>m/d/yy</c:formatCode>
                <c:ptCount val="6"/>
                <c:pt idx="0">
                  <c:v>40908.0</c:v>
                </c:pt>
                <c:pt idx="1">
                  <c:v>41274.0</c:v>
                </c:pt>
                <c:pt idx="2">
                  <c:v>41639.0</c:v>
                </c:pt>
                <c:pt idx="3">
                  <c:v>42004.0</c:v>
                </c:pt>
                <c:pt idx="4">
                  <c:v>42369.0</c:v>
                </c:pt>
                <c:pt idx="5">
                  <c:v>42552.0</c:v>
                </c:pt>
              </c:numCache>
            </c:numRef>
          </c:cat>
          <c:val>
            <c:numRef>
              <c:f>'Personálne výmeny_zmena vlády'!$B$231:$G$231</c:f>
              <c:numCache>
                <c:formatCode>0.00%</c:formatCode>
                <c:ptCount val="6"/>
                <c:pt idx="0">
                  <c:v>0.274509803921569</c:v>
                </c:pt>
                <c:pt idx="1">
                  <c:v>0.481481481481481</c:v>
                </c:pt>
                <c:pt idx="2">
                  <c:v>0.11864406779661</c:v>
                </c:pt>
                <c:pt idx="3">
                  <c:v>0.0151515151515151</c:v>
                </c:pt>
                <c:pt idx="4">
                  <c:v>0.15</c:v>
                </c:pt>
                <c:pt idx="5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50854648"/>
        <c:axId val="-2050851592"/>
      </c:areaChart>
      <c:lineChart>
        <c:grouping val="stacked"/>
        <c:varyColors val="0"/>
        <c:ser>
          <c:idx val="0"/>
          <c:order val="0"/>
          <c:tx>
            <c:strRef>
              <c:f>'Personálne výmeny_zmena vlády'!$A$228:$G$228</c:f>
              <c:strCache>
                <c:ptCount val="1"/>
                <c:pt idx="0">
                  <c:v>Ministerstvo práce</c:v>
                </c:pt>
              </c:strCache>
            </c:strRef>
          </c:tx>
          <c:marker>
            <c:symbol val="triangle"/>
            <c:size val="10"/>
          </c:marker>
          <c:dPt>
            <c:idx val="0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3"/>
            <c:marker>
              <c:spPr>
                <a:solidFill>
                  <a:srgbClr val="0070C0"/>
                </a:solidFill>
              </c:spPr>
            </c:marker>
            <c:bubble3D val="0"/>
          </c:dPt>
          <c:dPt>
            <c:idx val="4"/>
            <c:marker>
              <c:spPr>
                <a:solidFill>
                  <a:srgbClr val="FF0000"/>
                </a:solidFill>
              </c:spPr>
            </c:marker>
            <c:bubble3D val="0"/>
          </c:dPt>
          <c:dPt>
            <c:idx val="11"/>
            <c:marker>
              <c:spPr>
                <a:solidFill>
                  <a:srgbClr val="FF0000"/>
                </a:solidFill>
              </c:spPr>
            </c:marker>
            <c:bubble3D val="0"/>
          </c:dPt>
          <c:dLbls>
            <c:dLbl>
              <c:idx val="1"/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0574654119882724"/>
                  <c:y val="-0.0653357531760436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00639593883065115"/>
                  <c:y val="-0.0617059891107078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0.0404703449842339"/>
                  <c:y val="-0.06533575317604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0.0"/>
                  <c:y val="-0.043557168784029"/>
                </c:manualLayout>
              </c:layout>
              <c:spPr>
                <a:solidFill>
                  <a:srgbClr val="FFC000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'Personálne výmeny_zmena vlády'!$B$229:$G$229</c:f>
              <c:numCache>
                <c:formatCode>m/d/yy</c:formatCode>
                <c:ptCount val="6"/>
                <c:pt idx="0">
                  <c:v>40908.0</c:v>
                </c:pt>
                <c:pt idx="1">
                  <c:v>41274.0</c:v>
                </c:pt>
                <c:pt idx="2">
                  <c:v>41639.0</c:v>
                </c:pt>
                <c:pt idx="3">
                  <c:v>42004.0</c:v>
                </c:pt>
                <c:pt idx="4">
                  <c:v>42369.0</c:v>
                </c:pt>
                <c:pt idx="5">
                  <c:v>42552.0</c:v>
                </c:pt>
              </c:numCache>
            </c:numRef>
          </c:cat>
          <c:val>
            <c:numRef>
              <c:f>'Personálne výmeny_zmena vlády'!$B$230:$G$230</c:f>
              <c:numCache>
                <c:formatCode>0.00%</c:formatCode>
                <c:ptCount val="6"/>
                <c:pt idx="0">
                  <c:v>0.153846153846154</c:v>
                </c:pt>
                <c:pt idx="1">
                  <c:v>0.916666666666667</c:v>
                </c:pt>
                <c:pt idx="2">
                  <c:v>0.0</c:v>
                </c:pt>
                <c:pt idx="3">
                  <c:v>0.0</c:v>
                </c:pt>
                <c:pt idx="4">
                  <c:v>0.0666666666666667</c:v>
                </c:pt>
                <c:pt idx="5">
                  <c:v>0.307692307692308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-2050854648"/>
        <c:axId val="-2050851592"/>
      </c:lineChart>
      <c:dateAx>
        <c:axId val="-2050854648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crossAx val="-2050851592"/>
        <c:crosses val="autoZero"/>
        <c:auto val="1"/>
        <c:lblOffset val="100"/>
        <c:baseTimeUnit val="months"/>
        <c:majorUnit val="6.0"/>
        <c:majorTimeUnit val="months"/>
      </c:dateAx>
      <c:valAx>
        <c:axId val="-2050851592"/>
        <c:scaling>
          <c:orientation val="minMax"/>
          <c:max val="1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1" i="0" baseline="0">
                    <a:effectLst/>
                  </a:rPr>
                  <a:t>Podiel personálnych zmien </a:t>
                </a:r>
                <a:endParaRPr lang="en-AU" sz="1000">
                  <a:effectLst/>
                </a:endParaRPr>
              </a:p>
            </c:rich>
          </c:tx>
          <c:layout/>
          <c:overlay val="0"/>
        </c:title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-2050854648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0.xml"/><Relationship Id="rId12" Type="http://schemas.openxmlformats.org/officeDocument/2006/relationships/chart" Target="../charts/chart11.xml"/><Relationship Id="rId13" Type="http://schemas.openxmlformats.org/officeDocument/2006/relationships/chart" Target="../charts/chart12.xml"/><Relationship Id="rId14" Type="http://schemas.openxmlformats.org/officeDocument/2006/relationships/chart" Target="../charts/chart13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772590</xdr:colOff>
      <xdr:row>6</xdr:row>
      <xdr:rowOff>173565</xdr:rowOff>
    </xdr:from>
    <xdr:to>
      <xdr:col>13</xdr:col>
      <xdr:colOff>433916</xdr:colOff>
      <xdr:row>19</xdr:row>
      <xdr:rowOff>148166</xdr:rowOff>
    </xdr:to>
    <xdr:graphicFrame macro="">
      <xdr:nvGraphicFramePr>
        <xdr:cNvPr id="2" name="Graf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707767</xdr:colOff>
      <xdr:row>29</xdr:row>
      <xdr:rowOff>91546</xdr:rowOff>
    </xdr:from>
    <xdr:to>
      <xdr:col>11</xdr:col>
      <xdr:colOff>358510</xdr:colOff>
      <xdr:row>48</xdr:row>
      <xdr:rowOff>140230</xdr:rowOff>
    </xdr:to>
    <xdr:graphicFrame macro="">
      <xdr:nvGraphicFramePr>
        <xdr:cNvPr id="3" name="Graf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889005</xdr:colOff>
      <xdr:row>58</xdr:row>
      <xdr:rowOff>152399</xdr:rowOff>
    </xdr:from>
    <xdr:to>
      <xdr:col>11</xdr:col>
      <xdr:colOff>476249</xdr:colOff>
      <xdr:row>75</xdr:row>
      <xdr:rowOff>42332</xdr:rowOff>
    </xdr:to>
    <xdr:graphicFrame macro="">
      <xdr:nvGraphicFramePr>
        <xdr:cNvPr id="4" name="Graf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140235</xdr:colOff>
      <xdr:row>83</xdr:row>
      <xdr:rowOff>67469</xdr:rowOff>
    </xdr:from>
    <xdr:to>
      <xdr:col>11</xdr:col>
      <xdr:colOff>849311</xdr:colOff>
      <xdr:row>105</xdr:row>
      <xdr:rowOff>35719</xdr:rowOff>
    </xdr:to>
    <xdr:graphicFrame macro="">
      <xdr:nvGraphicFramePr>
        <xdr:cNvPr id="5" name="Graf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1026589</xdr:colOff>
      <xdr:row>115</xdr:row>
      <xdr:rowOff>14816</xdr:rowOff>
    </xdr:from>
    <xdr:to>
      <xdr:col>11</xdr:col>
      <xdr:colOff>412750</xdr:colOff>
      <xdr:row>131</xdr:row>
      <xdr:rowOff>137583</xdr:rowOff>
    </xdr:to>
    <xdr:graphicFrame macro="">
      <xdr:nvGraphicFramePr>
        <xdr:cNvPr id="6" name="Graf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52923</xdr:colOff>
      <xdr:row>170</xdr:row>
      <xdr:rowOff>35984</xdr:rowOff>
    </xdr:from>
    <xdr:to>
      <xdr:col>13</xdr:col>
      <xdr:colOff>169334</xdr:colOff>
      <xdr:row>193</xdr:row>
      <xdr:rowOff>112184</xdr:rowOff>
    </xdr:to>
    <xdr:graphicFrame macro="">
      <xdr:nvGraphicFramePr>
        <xdr:cNvPr id="7" name="Graf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275173</xdr:colOff>
      <xdr:row>203</xdr:row>
      <xdr:rowOff>4232</xdr:rowOff>
    </xdr:from>
    <xdr:to>
      <xdr:col>12</xdr:col>
      <xdr:colOff>878416</xdr:colOff>
      <xdr:row>223</xdr:row>
      <xdr:rowOff>116417</xdr:rowOff>
    </xdr:to>
    <xdr:graphicFrame macro="">
      <xdr:nvGraphicFramePr>
        <xdr:cNvPr id="8" name="Graf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814917</xdr:colOff>
      <xdr:row>142</xdr:row>
      <xdr:rowOff>105833</xdr:rowOff>
    </xdr:from>
    <xdr:to>
      <xdr:col>12</xdr:col>
      <xdr:colOff>264583</xdr:colOff>
      <xdr:row>160</xdr:row>
      <xdr:rowOff>84667</xdr:rowOff>
    </xdr:to>
    <xdr:graphicFrame macro="">
      <xdr:nvGraphicFramePr>
        <xdr:cNvPr id="9" name="Graf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845343</xdr:colOff>
      <xdr:row>228</xdr:row>
      <xdr:rowOff>154782</xdr:rowOff>
    </xdr:from>
    <xdr:to>
      <xdr:col>15</xdr:col>
      <xdr:colOff>809625</xdr:colOff>
      <xdr:row>246</xdr:row>
      <xdr:rowOff>46038</xdr:rowOff>
    </xdr:to>
    <xdr:graphicFrame macro="">
      <xdr:nvGraphicFramePr>
        <xdr:cNvPr id="10" name="Graf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</xdr:col>
      <xdr:colOff>892969</xdr:colOff>
      <xdr:row>13</xdr:row>
      <xdr:rowOff>130969</xdr:rowOff>
    </xdr:from>
    <xdr:to>
      <xdr:col>5</xdr:col>
      <xdr:colOff>12346</xdr:colOff>
      <xdr:row>17</xdr:row>
      <xdr:rowOff>121549</xdr:rowOff>
    </xdr:to>
    <xdr:pic>
      <xdr:nvPicPr>
        <xdr:cNvPr id="11" name="Obrázok 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115469" y="3572669"/>
          <a:ext cx="3704077" cy="701780"/>
        </a:xfrm>
        <a:prstGeom prst="rect">
          <a:avLst/>
        </a:prstGeom>
      </xdr:spPr>
    </xdr:pic>
    <xdr:clientData/>
  </xdr:twoCellAnchor>
  <xdr:twoCellAnchor>
    <xdr:from>
      <xdr:col>10</xdr:col>
      <xdr:colOff>535781</xdr:colOff>
      <xdr:row>251</xdr:row>
      <xdr:rowOff>357187</xdr:rowOff>
    </xdr:from>
    <xdr:to>
      <xdr:col>19</xdr:col>
      <xdr:colOff>595313</xdr:colOff>
      <xdr:row>265</xdr:row>
      <xdr:rowOff>95249</xdr:rowOff>
    </xdr:to>
    <xdr:graphicFrame macro="">
      <xdr:nvGraphicFramePr>
        <xdr:cNvPr id="12" name="Graf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821532</xdr:colOff>
      <xdr:row>269</xdr:row>
      <xdr:rowOff>250030</xdr:rowOff>
    </xdr:from>
    <xdr:to>
      <xdr:col>19</xdr:col>
      <xdr:colOff>27596</xdr:colOff>
      <xdr:row>287</xdr:row>
      <xdr:rowOff>81755</xdr:rowOff>
    </xdr:to>
    <xdr:graphicFrame macro="">
      <xdr:nvGraphicFramePr>
        <xdr:cNvPr id="13" name="Graf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142875</xdr:colOff>
      <xdr:row>293</xdr:row>
      <xdr:rowOff>71439</xdr:rowOff>
    </xdr:from>
    <xdr:to>
      <xdr:col>19</xdr:col>
      <xdr:colOff>243411</xdr:colOff>
      <xdr:row>306</xdr:row>
      <xdr:rowOff>182299</xdr:rowOff>
    </xdr:to>
    <xdr:graphicFrame macro="">
      <xdr:nvGraphicFramePr>
        <xdr:cNvPr id="14" name="Graf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726282</xdr:colOff>
      <xdr:row>308</xdr:row>
      <xdr:rowOff>59531</xdr:rowOff>
    </xdr:from>
    <xdr:to>
      <xdr:col>21</xdr:col>
      <xdr:colOff>197108</xdr:colOff>
      <xdr:row>324</xdr:row>
      <xdr:rowOff>182563</xdr:rowOff>
    </xdr:to>
    <xdr:graphicFrame macro="">
      <xdr:nvGraphicFramePr>
        <xdr:cNvPr id="15" name="Graf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ibor/Downloads/Personalne%20zmeny_od%20sekcii_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tibor/Downloads/FINAL_V&#253;skum_Dataset_Personalne%20zmeny_kompl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hrnutie"/>
      <sheetName val="Personálne výmeny_zmena vlády"/>
      <sheetName val="D_Ministerstvo dopravy"/>
      <sheetName val="D_Ministerstvo kultúry"/>
      <sheetName val="D_Ministerstvo spravodlivosti"/>
      <sheetName val="D_Ministerstvo financií"/>
      <sheetName val="D_Ministerstvo zah. vecí"/>
      <sheetName val="D_Ministerstvo obrany"/>
      <sheetName val="D_Ministerstvo živ. prostredia"/>
      <sheetName val="D_Ministerstvo vnútra"/>
      <sheetName val="D_Ministerstvo práce"/>
      <sheetName val="D_Ministerstvo hospodárstva"/>
      <sheetName val="D_Ministerstvo pôdohospodárstva"/>
      <sheetName val="D_Ministerstvo školstva"/>
      <sheetName val="D_Úrad vlády"/>
      <sheetName val="Ministerstvo zdravotníctva"/>
    </sheetNames>
    <sheetDataSet>
      <sheetData sheetId="0">
        <row r="8">
          <cell r="X8">
            <v>8.3333333333333329E-2</v>
          </cell>
          <cell r="Z8">
            <v>0.75</v>
          </cell>
        </row>
        <row r="9">
          <cell r="X9">
            <v>0.18181818181818182</v>
          </cell>
          <cell r="Z9">
            <v>0.7</v>
          </cell>
        </row>
      </sheetData>
      <sheetData sheetId="1">
        <row r="2">
          <cell r="B2">
            <v>40360</v>
          </cell>
          <cell r="C2">
            <v>40544</v>
          </cell>
          <cell r="D2">
            <v>40725</v>
          </cell>
          <cell r="E2">
            <v>40909</v>
          </cell>
          <cell r="F2">
            <v>41091</v>
          </cell>
          <cell r="G2">
            <v>41275</v>
          </cell>
          <cell r="H2">
            <v>41456</v>
          </cell>
          <cell r="I2">
            <v>41640</v>
          </cell>
          <cell r="J2">
            <v>41821</v>
          </cell>
          <cell r="K2">
            <v>42005</v>
          </cell>
          <cell r="L2">
            <v>42186</v>
          </cell>
          <cell r="M2">
            <v>42370</v>
          </cell>
          <cell r="N2">
            <v>42552</v>
          </cell>
        </row>
        <row r="3">
          <cell r="A3" t="str">
            <v>Personálne zmeny na najvyšších vedúcich pozíciách (od sekcii)</v>
          </cell>
          <cell r="B3">
            <v>0.26666666666666666</v>
          </cell>
          <cell r="C3">
            <v>0.7857142857142857</v>
          </cell>
          <cell r="D3">
            <v>0.11764705882352941</v>
          </cell>
          <cell r="E3">
            <v>5.5555555555555552E-2</v>
          </cell>
          <cell r="F3">
            <v>0.58823529411764708</v>
          </cell>
          <cell r="G3">
            <v>0.33333333333333331</v>
          </cell>
          <cell r="H3">
            <v>5.2631578947368418E-2</v>
          </cell>
          <cell r="I3">
            <v>5.2631578947368418E-2</v>
          </cell>
          <cell r="J3">
            <v>0.05</v>
          </cell>
          <cell r="K3">
            <v>0.1</v>
          </cell>
          <cell r="L3">
            <v>0</v>
          </cell>
          <cell r="M3">
            <v>0</v>
          </cell>
          <cell r="N3">
            <v>0.3</v>
          </cell>
        </row>
        <row r="4">
          <cell r="A4" t="str">
            <v>Personálne zmeny na všetkých vedúcich pozíciách</v>
          </cell>
          <cell r="B4">
            <v>0.18461538461538463</v>
          </cell>
          <cell r="C4">
            <v>0.296875</v>
          </cell>
          <cell r="D4">
            <v>8.98876404494382E-2</v>
          </cell>
          <cell r="E4">
            <v>6.4516129032258063E-2</v>
          </cell>
          <cell r="F4">
            <v>0.17777777777777778</v>
          </cell>
          <cell r="G4">
            <v>0.25</v>
          </cell>
          <cell r="H4">
            <v>7.407407407407407E-2</v>
          </cell>
          <cell r="I4">
            <v>4.716981132075472E-2</v>
          </cell>
          <cell r="J4">
            <v>7.3394495412844041E-2</v>
          </cell>
          <cell r="K4">
            <v>6.4220183486238536E-2</v>
          </cell>
          <cell r="L4">
            <v>3.4782608695652174E-2</v>
          </cell>
          <cell r="M4">
            <v>2.6785714285714284E-2</v>
          </cell>
          <cell r="N4">
            <v>0.17647058823529413</v>
          </cell>
        </row>
        <row r="26">
          <cell r="B26">
            <v>40360</v>
          </cell>
          <cell r="C26">
            <v>40544</v>
          </cell>
          <cell r="D26">
            <v>40725</v>
          </cell>
          <cell r="E26">
            <v>40909</v>
          </cell>
          <cell r="F26">
            <v>41091</v>
          </cell>
          <cell r="G26">
            <v>41275</v>
          </cell>
          <cell r="H26">
            <v>41456</v>
          </cell>
          <cell r="I26">
            <v>41640</v>
          </cell>
          <cell r="J26">
            <v>41821</v>
          </cell>
          <cell r="K26">
            <v>42005</v>
          </cell>
          <cell r="L26">
            <v>42186</v>
          </cell>
          <cell r="M26">
            <v>42370</v>
          </cell>
          <cell r="N26">
            <v>42552</v>
          </cell>
        </row>
        <row r="27">
          <cell r="A27" t="str">
            <v>Personálne zmeny na najvyšších vedúcich pozíciách (od sekcii)</v>
          </cell>
          <cell r="B27">
            <v>0</v>
          </cell>
          <cell r="C27">
            <v>0.91666666666666663</v>
          </cell>
          <cell r="D27">
            <v>0.18181818181818182</v>
          </cell>
          <cell r="E27">
            <v>9.0909090909090912E-2</v>
          </cell>
          <cell r="F27">
            <v>0.81818181818181823</v>
          </cell>
          <cell r="G27">
            <v>0.18181818181818182</v>
          </cell>
          <cell r="H27">
            <v>0</v>
          </cell>
          <cell r="I27">
            <v>0.2</v>
          </cell>
          <cell r="J27">
            <v>0</v>
          </cell>
          <cell r="K27">
            <v>0</v>
          </cell>
          <cell r="L27">
            <v>0</v>
          </cell>
          <cell r="M27">
            <v>8.3333333333333329E-2</v>
          </cell>
          <cell r="N27">
            <v>8.3333333333333329E-2</v>
          </cell>
        </row>
        <row r="28">
          <cell r="A28" t="str">
            <v>Personálne zmeny na všetkých vedúcich pozíciách</v>
          </cell>
          <cell r="B28">
            <v>8.8235294117647065E-2</v>
          </cell>
          <cell r="C28">
            <v>0.56000000000000005</v>
          </cell>
          <cell r="D28">
            <v>0.20689655172413793</v>
          </cell>
          <cell r="E28">
            <v>6.4516129032258063E-2</v>
          </cell>
          <cell r="F28">
            <v>0.58620689655172409</v>
          </cell>
          <cell r="G28">
            <v>0.16129032258064516</v>
          </cell>
          <cell r="H28">
            <v>6.6666666666666666E-2</v>
          </cell>
          <cell r="I28">
            <v>9.0909090909090912E-2</v>
          </cell>
          <cell r="J28">
            <v>3.0303030303030304E-2</v>
          </cell>
          <cell r="K28">
            <v>0</v>
          </cell>
          <cell r="L28">
            <v>0</v>
          </cell>
          <cell r="M28">
            <v>9.375E-2</v>
          </cell>
          <cell r="N28">
            <v>9.0909090909090912E-2</v>
          </cell>
        </row>
        <row r="54">
          <cell r="B54">
            <v>40360</v>
          </cell>
          <cell r="C54">
            <v>40544</v>
          </cell>
          <cell r="D54">
            <v>40725</v>
          </cell>
          <cell r="E54">
            <v>40909</v>
          </cell>
          <cell r="F54">
            <v>41091</v>
          </cell>
          <cell r="G54">
            <v>41275</v>
          </cell>
          <cell r="H54">
            <v>41456</v>
          </cell>
          <cell r="I54">
            <v>41640</v>
          </cell>
          <cell r="J54">
            <v>41821</v>
          </cell>
          <cell r="K54">
            <v>42005</v>
          </cell>
          <cell r="L54">
            <v>42186</v>
          </cell>
          <cell r="M54">
            <v>42370</v>
          </cell>
          <cell r="N54">
            <v>42552</v>
          </cell>
        </row>
        <row r="55">
          <cell r="A55" t="str">
            <v>Personálne zmeny na najvyšších vedúcich pozíciách (od sekcii)</v>
          </cell>
          <cell r="B55">
            <v>0.1111111111111111</v>
          </cell>
          <cell r="C55">
            <v>0.5714285714285714</v>
          </cell>
          <cell r="D55">
            <v>0</v>
          </cell>
          <cell r="E55">
            <v>0.18181818181818182</v>
          </cell>
          <cell r="F55">
            <v>0.7</v>
          </cell>
          <cell r="G55">
            <v>8.3333333333333329E-2</v>
          </cell>
          <cell r="H55">
            <v>0.2</v>
          </cell>
          <cell r="I55">
            <v>0</v>
          </cell>
          <cell r="J55">
            <v>0</v>
          </cell>
          <cell r="K55">
            <v>0.1</v>
          </cell>
          <cell r="L55">
            <v>0.1</v>
          </cell>
          <cell r="M55">
            <v>0</v>
          </cell>
          <cell r="N55">
            <v>0.44444444444444442</v>
          </cell>
        </row>
        <row r="56">
          <cell r="A56" t="str">
            <v>Personálne zmeny na všetkých vedúcich pozíciách</v>
          </cell>
          <cell r="B56">
            <v>6.8965517241379309E-2</v>
          </cell>
          <cell r="C56">
            <v>0.15384615384615385</v>
          </cell>
          <cell r="D56">
            <v>7.407407407407407E-2</v>
          </cell>
          <cell r="E56">
            <v>0.11428571428571428</v>
          </cell>
          <cell r="F56">
            <v>0.35483870967741937</v>
          </cell>
          <cell r="G56">
            <v>7.6923076923076927E-2</v>
          </cell>
          <cell r="H56">
            <v>0.19354838709677419</v>
          </cell>
          <cell r="I56">
            <v>2.7027027027027029E-2</v>
          </cell>
          <cell r="J56">
            <v>5.7142857142857141E-2</v>
          </cell>
          <cell r="K56">
            <v>5.7142857142857141E-2</v>
          </cell>
          <cell r="L56">
            <v>7.8947368421052627E-2</v>
          </cell>
          <cell r="M56">
            <v>8.5714285714285715E-2</v>
          </cell>
          <cell r="N56">
            <v>0.28125</v>
          </cell>
        </row>
        <row r="81">
          <cell r="B81">
            <v>40360</v>
          </cell>
          <cell r="C81">
            <v>40544</v>
          </cell>
          <cell r="D81">
            <v>40725</v>
          </cell>
          <cell r="E81">
            <v>40909</v>
          </cell>
          <cell r="F81">
            <v>41091</v>
          </cell>
          <cell r="G81">
            <v>41275</v>
          </cell>
          <cell r="H81">
            <v>41456</v>
          </cell>
          <cell r="I81">
            <v>41640</v>
          </cell>
          <cell r="J81">
            <v>41821</v>
          </cell>
          <cell r="K81">
            <v>42005</v>
          </cell>
          <cell r="L81">
            <v>42186</v>
          </cell>
          <cell r="M81">
            <v>42370</v>
          </cell>
          <cell r="N81">
            <v>42552</v>
          </cell>
        </row>
        <row r="82">
          <cell r="A82" t="str">
            <v>Personálne zmeny na najvyšších vedúcich pozíciách (od sekcii)</v>
          </cell>
          <cell r="B82">
            <v>5.8823529411764705E-2</v>
          </cell>
          <cell r="C82">
            <v>0.5</v>
          </cell>
          <cell r="D82">
            <v>8.3333333333333329E-2</v>
          </cell>
          <cell r="E82">
            <v>0.11764705882352941</v>
          </cell>
          <cell r="F82">
            <v>0.5</v>
          </cell>
          <cell r="G82">
            <v>7.1428571428571425E-2</v>
          </cell>
          <cell r="H82">
            <v>0</v>
          </cell>
          <cell r="I82">
            <v>0</v>
          </cell>
          <cell r="J82">
            <v>0.125</v>
          </cell>
          <cell r="K82">
            <v>5.8823529411764705E-2</v>
          </cell>
          <cell r="L82">
            <v>5.5555555555555552E-2</v>
          </cell>
          <cell r="M82">
            <v>5.8823529411764705E-2</v>
          </cell>
          <cell r="N82">
            <v>6.6666666666666666E-2</v>
          </cell>
        </row>
        <row r="83">
          <cell r="A83" t="str">
            <v>Personálne zmeny na všetkých vedúcich pozíciách</v>
          </cell>
          <cell r="B83">
            <v>7.874015748031496E-3</v>
          </cell>
          <cell r="C83">
            <v>0.10101010101010101</v>
          </cell>
          <cell r="D83">
            <v>3.8461538461538464E-2</v>
          </cell>
          <cell r="E83">
            <v>4.3478260869565216E-2</v>
          </cell>
          <cell r="F83">
            <v>0.11607142857142858</v>
          </cell>
          <cell r="G83">
            <v>7.2072072072072071E-2</v>
          </cell>
          <cell r="H83">
            <v>5.4263565891472867E-2</v>
          </cell>
          <cell r="I83">
            <v>4.4776119402985072E-2</v>
          </cell>
          <cell r="J83">
            <v>0.1111111111111111</v>
          </cell>
          <cell r="K83">
            <v>3.6231884057971016E-2</v>
          </cell>
          <cell r="L83">
            <v>4.4444444444444446E-2</v>
          </cell>
          <cell r="M83">
            <v>8.1967213114754092E-2</v>
          </cell>
          <cell r="N83">
            <v>4.1666666666666664E-2</v>
          </cell>
        </row>
        <row r="110">
          <cell r="B110">
            <v>41091</v>
          </cell>
          <cell r="C110">
            <v>41275</v>
          </cell>
          <cell r="D110">
            <v>41456</v>
          </cell>
          <cell r="E110">
            <v>41640</v>
          </cell>
          <cell r="F110">
            <v>41821</v>
          </cell>
          <cell r="G110">
            <v>42005</v>
          </cell>
          <cell r="H110">
            <v>42186</v>
          </cell>
          <cell r="I110">
            <v>42370</v>
          </cell>
          <cell r="J110">
            <v>42552</v>
          </cell>
        </row>
        <row r="111">
          <cell r="A111" t="str">
            <v>Personálne zmeny na najvyšších vedúcich pozíciách (od sekcii)</v>
          </cell>
          <cell r="B111">
            <v>0.9</v>
          </cell>
          <cell r="C111">
            <v>0.30769230769230771</v>
          </cell>
          <cell r="D111">
            <v>0</v>
          </cell>
          <cell r="E111">
            <v>0.35714285714285715</v>
          </cell>
          <cell r="F111">
            <v>7.1428571428571425E-2</v>
          </cell>
          <cell r="G111">
            <v>0.2857142857142857</v>
          </cell>
          <cell r="H111">
            <v>0.14285714285714285</v>
          </cell>
          <cell r="I111">
            <v>0.33333333333333331</v>
          </cell>
          <cell r="J111">
            <v>0</v>
          </cell>
        </row>
        <row r="112">
          <cell r="A112" t="str">
            <v>Personálne zmeny na všetkých vedúcich pozíciách</v>
          </cell>
          <cell r="B112">
            <v>0.49275362318840582</v>
          </cell>
          <cell r="C112">
            <v>0.35802469135802467</v>
          </cell>
          <cell r="D112">
            <v>0.28235294117647058</v>
          </cell>
          <cell r="E112">
            <v>0.30681818181818182</v>
          </cell>
          <cell r="F112">
            <v>0.14606741573033707</v>
          </cell>
          <cell r="G112">
            <v>0.2087912087912088</v>
          </cell>
          <cell r="H112">
            <v>8.7912087912087919E-2</v>
          </cell>
          <cell r="I112">
            <v>0.38095238095238093</v>
          </cell>
          <cell r="J112">
            <v>0</v>
          </cell>
        </row>
        <row r="139">
          <cell r="B139">
            <v>40360</v>
          </cell>
          <cell r="C139">
            <v>40544</v>
          </cell>
          <cell r="D139">
            <v>40725</v>
          </cell>
          <cell r="E139">
            <v>40909</v>
          </cell>
          <cell r="F139">
            <v>41091</v>
          </cell>
          <cell r="G139">
            <v>41275</v>
          </cell>
          <cell r="H139">
            <v>41456</v>
          </cell>
          <cell r="I139">
            <v>41640</v>
          </cell>
          <cell r="J139">
            <v>41821</v>
          </cell>
          <cell r="K139">
            <v>42005</v>
          </cell>
          <cell r="L139">
            <v>42186</v>
          </cell>
          <cell r="M139">
            <v>42370</v>
          </cell>
          <cell r="N139">
            <v>42552</v>
          </cell>
        </row>
        <row r="140">
          <cell r="A140" t="str">
            <v>Personálne zmeny na najvyšších vedúcich pozíciách (od sekcii)</v>
          </cell>
          <cell r="B140">
            <v>8.3333333333333329E-2</v>
          </cell>
          <cell r="C140">
            <v>0.90909090909090906</v>
          </cell>
          <cell r="D140">
            <v>9.0909090909090912E-2</v>
          </cell>
          <cell r="E140">
            <v>0.2</v>
          </cell>
          <cell r="F140">
            <v>0.7</v>
          </cell>
          <cell r="G140">
            <v>0.36363636363636365</v>
          </cell>
          <cell r="H140">
            <v>0.125</v>
          </cell>
          <cell r="I140">
            <v>0.1111111111111111</v>
          </cell>
          <cell r="J140">
            <v>0.125</v>
          </cell>
          <cell r="K140">
            <v>9.0909090909090912E-2</v>
          </cell>
          <cell r="L140">
            <v>0.16666666666666666</v>
          </cell>
          <cell r="M140">
            <v>8.3333333333333329E-2</v>
          </cell>
          <cell r="N140">
            <v>0.75</v>
          </cell>
        </row>
        <row r="141">
          <cell r="A141" t="str">
            <v>Personálne zmeny na všetkých vedúcich pozíciách</v>
          </cell>
          <cell r="B141">
            <v>3.125E-2</v>
          </cell>
          <cell r="C141">
            <v>0.23636363636363636</v>
          </cell>
          <cell r="D141">
            <v>0.1743119266055046</v>
          </cell>
          <cell r="E141">
            <v>5.0847457627118647E-2</v>
          </cell>
          <cell r="F141">
            <v>0.16666666666666666</v>
          </cell>
          <cell r="G141">
            <v>0.1981981981981982</v>
          </cell>
          <cell r="H141">
            <v>0.3</v>
          </cell>
          <cell r="I141">
            <v>5.3763440860215055E-2</v>
          </cell>
          <cell r="J141">
            <v>6.8181818181818177E-2</v>
          </cell>
          <cell r="K141">
            <v>0.12631578947368421</v>
          </cell>
          <cell r="L141">
            <v>0.13592233009708737</v>
          </cell>
          <cell r="M141">
            <v>0.12244897959183673</v>
          </cell>
          <cell r="N141">
            <v>0.1553398058252427</v>
          </cell>
        </row>
        <row r="166">
          <cell r="B166">
            <v>40360</v>
          </cell>
          <cell r="C166">
            <v>40544</v>
          </cell>
          <cell r="D166">
            <v>40725</v>
          </cell>
          <cell r="E166">
            <v>40909</v>
          </cell>
          <cell r="F166">
            <v>41091</v>
          </cell>
          <cell r="G166">
            <v>41275</v>
          </cell>
          <cell r="H166">
            <v>41456</v>
          </cell>
          <cell r="I166">
            <v>41640</v>
          </cell>
          <cell r="J166">
            <v>41821</v>
          </cell>
          <cell r="K166">
            <v>42005</v>
          </cell>
          <cell r="L166">
            <v>42186</v>
          </cell>
          <cell r="M166">
            <v>42370</v>
          </cell>
          <cell r="N166">
            <v>42552</v>
          </cell>
        </row>
        <row r="167">
          <cell r="A167" t="str">
            <v>Personálne zmeny na najvyšších vedúcich pozíciách (od sekcii)</v>
          </cell>
          <cell r="B167">
            <v>0.6</v>
          </cell>
          <cell r="C167">
            <v>0.6</v>
          </cell>
          <cell r="D167">
            <v>0</v>
          </cell>
          <cell r="E167">
            <v>0</v>
          </cell>
          <cell r="F167">
            <v>0.54545454545454541</v>
          </cell>
          <cell r="G167">
            <v>8.3333333333333329E-2</v>
          </cell>
          <cell r="H167">
            <v>0</v>
          </cell>
          <cell r="I167">
            <v>8.3333333333333329E-2</v>
          </cell>
          <cell r="J167">
            <v>0</v>
          </cell>
          <cell r="K167">
            <v>0</v>
          </cell>
          <cell r="L167">
            <v>9.0909090909090912E-2</v>
          </cell>
          <cell r="M167">
            <v>0.18181818181818182</v>
          </cell>
          <cell r="N167">
            <v>0.7</v>
          </cell>
        </row>
        <row r="168">
          <cell r="A168" t="str">
            <v>Personálne zmeny na všetkých vedúcich pozíciách</v>
          </cell>
          <cell r="B168">
            <v>0.10869565217391304</v>
          </cell>
          <cell r="C168">
            <v>0.68421052631578949</v>
          </cell>
          <cell r="D168">
            <v>6.8965517241379309E-2</v>
          </cell>
          <cell r="E168">
            <v>0</v>
          </cell>
          <cell r="F168">
            <v>0.3</v>
          </cell>
          <cell r="G168">
            <v>0.1</v>
          </cell>
          <cell r="H168">
            <v>0</v>
          </cell>
          <cell r="I168">
            <v>2.1276595744680851E-2</v>
          </cell>
          <cell r="J168">
            <v>1.7857142857142856E-2</v>
          </cell>
          <cell r="K168">
            <v>0</v>
          </cell>
          <cell r="L168">
            <v>8.8888888888888892E-2</v>
          </cell>
          <cell r="M168">
            <v>5.2631578947368418E-2</v>
          </cell>
          <cell r="N168">
            <v>0.39393939393939392</v>
          </cell>
        </row>
        <row r="199">
          <cell r="B199">
            <v>40360</v>
          </cell>
          <cell r="C199">
            <v>40544</v>
          </cell>
          <cell r="D199">
            <v>40725</v>
          </cell>
          <cell r="E199">
            <v>40909</v>
          </cell>
          <cell r="F199">
            <v>41091</v>
          </cell>
          <cell r="G199">
            <v>41275</v>
          </cell>
          <cell r="H199">
            <v>41456</v>
          </cell>
          <cell r="I199">
            <v>41640</v>
          </cell>
          <cell r="J199">
            <v>41821</v>
          </cell>
          <cell r="K199">
            <v>42005</v>
          </cell>
          <cell r="L199">
            <v>42186</v>
          </cell>
          <cell r="M199">
            <v>42370</v>
          </cell>
          <cell r="N199">
            <v>42552</v>
          </cell>
        </row>
        <row r="200">
          <cell r="A200" t="str">
            <v>Personálne zmeny na najvyšších vedúcich pozíciách (od sekcii)</v>
          </cell>
          <cell r="B200">
            <v>0</v>
          </cell>
          <cell r="C200">
            <v>1</v>
          </cell>
          <cell r="D200">
            <v>0</v>
          </cell>
          <cell r="E200">
            <v>0.25</v>
          </cell>
          <cell r="F200">
            <v>0.5</v>
          </cell>
          <cell r="G200">
            <v>0.15384615384615385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0.3125</v>
          </cell>
        </row>
        <row r="201">
          <cell r="A201" t="str">
            <v>Personálne zmeny na všetkých vedúcich pozíciách</v>
          </cell>
          <cell r="B201">
            <v>0.04</v>
          </cell>
          <cell r="C201">
            <v>0.76190476190476186</v>
          </cell>
          <cell r="D201">
            <v>0</v>
          </cell>
          <cell r="E201">
            <v>0.2</v>
          </cell>
          <cell r="F201">
            <v>0.54545454545454541</v>
          </cell>
          <cell r="G201">
            <v>9.5238095238095233E-2</v>
          </cell>
          <cell r="H201">
            <v>0</v>
          </cell>
          <cell r="I201">
            <v>0</v>
          </cell>
          <cell r="J201">
            <v>3.8461538461538464E-2</v>
          </cell>
          <cell r="K201">
            <v>0</v>
          </cell>
          <cell r="L201">
            <v>0</v>
          </cell>
          <cell r="M201">
            <v>3.7037037037037035E-2</v>
          </cell>
          <cell r="N201">
            <v>0.25925925925925924</v>
          </cell>
        </row>
        <row r="228">
          <cell r="A228" t="str">
            <v>Ministerstvo práce</v>
          </cell>
        </row>
        <row r="229">
          <cell r="B229">
            <v>40908</v>
          </cell>
          <cell r="C229">
            <v>41274</v>
          </cell>
          <cell r="D229">
            <v>41639</v>
          </cell>
          <cell r="E229">
            <v>42004</v>
          </cell>
          <cell r="F229">
            <v>42369</v>
          </cell>
          <cell r="G229">
            <v>42552</v>
          </cell>
        </row>
        <row r="230">
          <cell r="B230">
            <v>0.15384615384615385</v>
          </cell>
          <cell r="C230">
            <v>0.91666666666666663</v>
          </cell>
          <cell r="D230">
            <v>0</v>
          </cell>
          <cell r="E230">
            <v>0</v>
          </cell>
          <cell r="F230">
            <v>6.6666666666666666E-2</v>
          </cell>
          <cell r="G230">
            <v>0.30769230769230771</v>
          </cell>
        </row>
        <row r="231">
          <cell r="B231">
            <v>0.27450980392156865</v>
          </cell>
          <cell r="C231">
            <v>0.48148148148148145</v>
          </cell>
          <cell r="D231">
            <v>0.11864406779661017</v>
          </cell>
          <cell r="E231">
            <v>1.5151515151515152E-2</v>
          </cell>
          <cell r="F231">
            <v>0.15</v>
          </cell>
          <cell r="G231">
            <v>0.125</v>
          </cell>
        </row>
        <row r="250">
          <cell r="A250" t="str">
            <v>Ministerstvo hospodárstva</v>
          </cell>
        </row>
        <row r="251">
          <cell r="B251">
            <v>40724</v>
          </cell>
          <cell r="C251">
            <v>41090</v>
          </cell>
          <cell r="D251">
            <v>41455</v>
          </cell>
          <cell r="E251">
            <v>41661</v>
          </cell>
          <cell r="F251">
            <v>41820</v>
          </cell>
          <cell r="G251">
            <v>42006</v>
          </cell>
          <cell r="H251">
            <v>42217</v>
          </cell>
          <cell r="I251">
            <v>42370</v>
          </cell>
          <cell r="J251">
            <v>42552</v>
          </cell>
        </row>
        <row r="252">
          <cell r="B252">
            <v>0.6</v>
          </cell>
          <cell r="C252">
            <v>0.72727272727272729</v>
          </cell>
          <cell r="D252">
            <v>0.1</v>
          </cell>
          <cell r="E252">
            <v>9.0909090909090912E-2</v>
          </cell>
          <cell r="F252">
            <v>0</v>
          </cell>
          <cell r="G252">
            <v>0.6</v>
          </cell>
          <cell r="H252">
            <v>0.54545454545454541</v>
          </cell>
          <cell r="I252">
            <v>0</v>
          </cell>
          <cell r="J252">
            <v>0.5</v>
          </cell>
        </row>
        <row r="253">
          <cell r="B253">
            <v>0.45833333333333331</v>
          </cell>
          <cell r="C253">
            <v>0.39344262295081966</v>
          </cell>
          <cell r="D253">
            <v>0.21153846153846154</v>
          </cell>
          <cell r="E253">
            <v>0.11320754716981132</v>
          </cell>
          <cell r="F253">
            <v>0.10526315789473684</v>
          </cell>
          <cell r="G253">
            <v>0.31914893617021278</v>
          </cell>
          <cell r="H253">
            <v>0.21153846153846154</v>
          </cell>
          <cell r="I253">
            <v>9.6153846153846159E-2</v>
          </cell>
          <cell r="J253">
            <v>0.30612244897959184</v>
          </cell>
        </row>
        <row r="270">
          <cell r="A270" t="str">
            <v>Ministerstvo pôdohospodárstva</v>
          </cell>
        </row>
        <row r="271">
          <cell r="B271">
            <v>40724</v>
          </cell>
          <cell r="C271">
            <v>41090</v>
          </cell>
          <cell r="D271">
            <v>41455</v>
          </cell>
          <cell r="E271">
            <v>41661</v>
          </cell>
          <cell r="F271">
            <v>41820</v>
          </cell>
          <cell r="G271">
            <v>42006</v>
          </cell>
        </row>
        <row r="272">
          <cell r="B272">
            <v>0.36363636363636365</v>
          </cell>
          <cell r="C272">
            <v>0.66666666666666663</v>
          </cell>
          <cell r="D272">
            <v>0.33333333333333331</v>
          </cell>
          <cell r="E272">
            <v>0</v>
          </cell>
          <cell r="F272">
            <v>0.2</v>
          </cell>
          <cell r="G272">
            <v>0.8</v>
          </cell>
        </row>
        <row r="273">
          <cell r="B273">
            <v>0.3</v>
          </cell>
          <cell r="C273">
            <v>0.43181818181818182</v>
          </cell>
          <cell r="D273">
            <v>0.29166666666666669</v>
          </cell>
          <cell r="E273">
            <v>0.12727272727272726</v>
          </cell>
          <cell r="F273">
            <v>0.16666666666666666</v>
          </cell>
          <cell r="G273">
            <v>0.54166666666666663</v>
          </cell>
        </row>
        <row r="294">
          <cell r="B294">
            <v>0.38461538461538464</v>
          </cell>
          <cell r="C294">
            <v>9.0909090909090912E-2</v>
          </cell>
          <cell r="D294">
            <v>9.0909090909090912E-2</v>
          </cell>
          <cell r="E294">
            <v>0</v>
          </cell>
          <cell r="F294">
            <v>0.15384615384615385</v>
          </cell>
          <cell r="G294">
            <v>0.41666666666666669</v>
          </cell>
          <cell r="H294">
            <v>0.25</v>
          </cell>
          <cell r="I294">
            <v>0.15384615384615385</v>
          </cell>
          <cell r="J294">
            <v>0.61538461538461542</v>
          </cell>
        </row>
        <row r="295">
          <cell r="B295">
            <v>0.1</v>
          </cell>
          <cell r="C295">
            <v>5.7692307692307696E-2</v>
          </cell>
          <cell r="D295">
            <v>5.4545454545454543E-2</v>
          </cell>
          <cell r="E295">
            <v>0</v>
          </cell>
          <cell r="F295">
            <v>4.4776119402985072E-2</v>
          </cell>
          <cell r="G295">
            <v>0.21875</v>
          </cell>
          <cell r="H295">
            <v>0.18055555555555555</v>
          </cell>
          <cell r="I295">
            <v>0.14925373134328357</v>
          </cell>
          <cell r="J295">
            <v>0.28333333333333333</v>
          </cell>
        </row>
        <row r="309">
          <cell r="B309">
            <v>40360</v>
          </cell>
          <cell r="C309">
            <v>40544</v>
          </cell>
          <cell r="D309">
            <v>40725</v>
          </cell>
          <cell r="E309">
            <v>40909</v>
          </cell>
          <cell r="F309">
            <v>41091</v>
          </cell>
          <cell r="G309">
            <v>41275</v>
          </cell>
          <cell r="H309">
            <v>41456</v>
          </cell>
          <cell r="I309">
            <v>41640</v>
          </cell>
          <cell r="J309">
            <v>41821</v>
          </cell>
          <cell r="K309">
            <v>42005</v>
          </cell>
          <cell r="L309">
            <v>42186</v>
          </cell>
        </row>
        <row r="310">
          <cell r="B310">
            <v>0</v>
          </cell>
          <cell r="C310">
            <v>0.75</v>
          </cell>
          <cell r="D310">
            <v>0.22222222222222221</v>
          </cell>
          <cell r="E310">
            <v>0</v>
          </cell>
          <cell r="F310">
            <v>0.5714285714285714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0.14285714285714285</v>
          </cell>
        </row>
        <row r="311">
          <cell r="B311">
            <v>0.02</v>
          </cell>
          <cell r="C311">
            <v>0.43902439024390244</v>
          </cell>
          <cell r="D311">
            <v>0.21621621621621623</v>
          </cell>
          <cell r="E311">
            <v>1.6949152542372881E-2</v>
          </cell>
          <cell r="F311">
            <v>0.46511627906976744</v>
          </cell>
          <cell r="G311">
            <v>8.5714285714285715E-2</v>
          </cell>
          <cell r="H311">
            <v>0</v>
          </cell>
          <cell r="I311">
            <v>0</v>
          </cell>
          <cell r="J311">
            <v>1.5873015873015872E-2</v>
          </cell>
          <cell r="K311">
            <v>4.2857142857142858E-2</v>
          </cell>
          <cell r="L311">
            <v>7.1428571428571425E-2</v>
          </cell>
        </row>
      </sheetData>
      <sheetData sheetId="2">
        <row r="2">
          <cell r="H2">
            <v>0.26666666666666666</v>
          </cell>
          <cell r="L2">
            <v>0.7857142857142857</v>
          </cell>
          <cell r="P2">
            <v>0.11764705882352941</v>
          </cell>
          <cell r="T2">
            <v>5.5555555555555552E-2</v>
          </cell>
          <cell r="X2">
            <v>0.58823529411764708</v>
          </cell>
          <cell r="AB2">
            <v>0.33333333333333331</v>
          </cell>
          <cell r="AF2">
            <v>5.2631578947368418E-2</v>
          </cell>
          <cell r="AJ2">
            <v>5.2631578947368418E-2</v>
          </cell>
          <cell r="AN2">
            <v>0.05</v>
          </cell>
          <cell r="AR2">
            <v>0.1</v>
          </cell>
          <cell r="AV2">
            <v>0</v>
          </cell>
          <cell r="AZ2">
            <v>0</v>
          </cell>
          <cell r="BD2">
            <v>0.3</v>
          </cell>
        </row>
      </sheetData>
      <sheetData sheetId="3">
        <row r="2">
          <cell r="H2">
            <v>0</v>
          </cell>
          <cell r="L2">
            <v>0.91666666666666663</v>
          </cell>
          <cell r="P2">
            <v>0.18181818181818182</v>
          </cell>
          <cell r="T2">
            <v>9.0909090909090912E-2</v>
          </cell>
          <cell r="X2">
            <v>0.81818181818181823</v>
          </cell>
          <cell r="AB2">
            <v>0.18181818181818182</v>
          </cell>
          <cell r="AF2">
            <v>0</v>
          </cell>
          <cell r="AJ2">
            <v>0.2</v>
          </cell>
          <cell r="AN2">
            <v>0</v>
          </cell>
          <cell r="AR2">
            <v>0</v>
          </cell>
          <cell r="AV2">
            <v>0</v>
          </cell>
          <cell r="AZ2">
            <v>8.3333333333333329E-2</v>
          </cell>
          <cell r="BD2">
            <v>8.3333333333333329E-2</v>
          </cell>
        </row>
      </sheetData>
      <sheetData sheetId="4">
        <row r="2">
          <cell r="H2">
            <v>0.1111111111111111</v>
          </cell>
          <cell r="L2">
            <v>0.5714285714285714</v>
          </cell>
          <cell r="P2">
            <v>0</v>
          </cell>
          <cell r="T2">
            <v>0.18181818181818182</v>
          </cell>
          <cell r="X2">
            <v>0.7</v>
          </cell>
          <cell r="AB2">
            <v>8.3333333333333329E-2</v>
          </cell>
          <cell r="AF2">
            <v>0.2</v>
          </cell>
          <cell r="AJ2">
            <v>0</v>
          </cell>
          <cell r="AN2">
            <v>0</v>
          </cell>
          <cell r="AR2">
            <v>0.1</v>
          </cell>
          <cell r="AV2">
            <v>0.1</v>
          </cell>
          <cell r="AZ2">
            <v>0</v>
          </cell>
          <cell r="BD2">
            <v>0.44444444444444442</v>
          </cell>
        </row>
      </sheetData>
      <sheetData sheetId="5">
        <row r="2">
          <cell r="H2">
            <v>5.8823529411764705E-2</v>
          </cell>
          <cell r="L2">
            <v>0.5</v>
          </cell>
          <cell r="P2">
            <v>8.3333333333333329E-2</v>
          </cell>
          <cell r="T2">
            <v>0.11764705882352941</v>
          </cell>
          <cell r="X2">
            <v>0.5</v>
          </cell>
          <cell r="AB2">
            <v>7.1428571428571425E-2</v>
          </cell>
          <cell r="AF2">
            <v>0</v>
          </cell>
          <cell r="AJ2">
            <v>0</v>
          </cell>
          <cell r="AN2">
            <v>0.125</v>
          </cell>
          <cell r="AR2">
            <v>5.8823529411764705E-2</v>
          </cell>
          <cell r="AV2">
            <v>5.5555555555555552E-2</v>
          </cell>
          <cell r="AZ2">
            <v>5.8823529411764705E-2</v>
          </cell>
          <cell r="BD2">
            <v>6.6666666666666666E-2</v>
          </cell>
        </row>
      </sheetData>
      <sheetData sheetId="6">
        <row r="2">
          <cell r="X2">
            <v>0.9</v>
          </cell>
          <cell r="AB2">
            <v>0.30769230769230771</v>
          </cell>
          <cell r="AF2">
            <v>0</v>
          </cell>
          <cell r="AJ2">
            <v>0.35714285714285715</v>
          </cell>
          <cell r="AN2">
            <v>7.1428571428571425E-2</v>
          </cell>
          <cell r="AR2">
            <v>0.2857142857142857</v>
          </cell>
          <cell r="AV2">
            <v>0.14285714285714285</v>
          </cell>
          <cell r="AZ2">
            <v>0.33333333333333331</v>
          </cell>
          <cell r="BD2">
            <v>0</v>
          </cell>
        </row>
      </sheetData>
      <sheetData sheetId="7">
        <row r="2">
          <cell r="H2">
            <v>8.3333333333333329E-2</v>
          </cell>
          <cell r="L2">
            <v>0.90909090909090906</v>
          </cell>
          <cell r="P2">
            <v>9.0909090909090912E-2</v>
          </cell>
          <cell r="T2">
            <v>0.2</v>
          </cell>
          <cell r="X2">
            <v>0.7</v>
          </cell>
          <cell r="AB2">
            <v>0.36363636363636365</v>
          </cell>
          <cell r="AF2">
            <v>0.125</v>
          </cell>
          <cell r="AJ2">
            <v>0.1111111111111111</v>
          </cell>
          <cell r="AN2">
            <v>0.125</v>
          </cell>
          <cell r="AR2">
            <v>9.0909090909090912E-2</v>
          </cell>
          <cell r="AV2">
            <v>0.16666666666666666</v>
          </cell>
        </row>
      </sheetData>
      <sheetData sheetId="8">
        <row r="2">
          <cell r="H2">
            <v>0.6</v>
          </cell>
          <cell r="L2">
            <v>0.6</v>
          </cell>
          <cell r="P2">
            <v>0</v>
          </cell>
          <cell r="T2">
            <v>0</v>
          </cell>
          <cell r="X2">
            <v>0.54545454545454541</v>
          </cell>
          <cell r="AB2">
            <v>8.3333333333333329E-2</v>
          </cell>
          <cell r="AF2">
            <v>0</v>
          </cell>
          <cell r="AJ2">
            <v>8.3333333333333329E-2</v>
          </cell>
          <cell r="AN2">
            <v>0</v>
          </cell>
          <cell r="AR2">
            <v>0</v>
          </cell>
          <cell r="AV2">
            <v>9.0909090909090912E-2</v>
          </cell>
        </row>
      </sheetData>
      <sheetData sheetId="9">
        <row r="2">
          <cell r="H2">
            <v>0</v>
          </cell>
          <cell r="L2">
            <v>1</v>
          </cell>
          <cell r="P2">
            <v>0</v>
          </cell>
          <cell r="T2">
            <v>0.25</v>
          </cell>
          <cell r="X2">
            <v>0.5</v>
          </cell>
          <cell r="AB2">
            <v>0.15384615384615385</v>
          </cell>
          <cell r="AF2">
            <v>0</v>
          </cell>
          <cell r="AJ2">
            <v>0</v>
          </cell>
          <cell r="AN2">
            <v>0</v>
          </cell>
          <cell r="AR2">
            <v>0</v>
          </cell>
          <cell r="AV2">
            <v>0</v>
          </cell>
          <cell r="AZ2">
            <v>0</v>
          </cell>
          <cell r="BD2">
            <v>0.3125</v>
          </cell>
        </row>
      </sheetData>
      <sheetData sheetId="10">
        <row r="2">
          <cell r="H2">
            <v>0.15384615384615385</v>
          </cell>
          <cell r="L2">
            <v>0.91666666666666663</v>
          </cell>
          <cell r="P2">
            <v>0</v>
          </cell>
          <cell r="T2">
            <v>0</v>
          </cell>
          <cell r="X2">
            <v>6.6666666666666666E-2</v>
          </cell>
          <cell r="AB2">
            <v>0.30769230769230771</v>
          </cell>
        </row>
      </sheetData>
      <sheetData sheetId="11">
        <row r="2">
          <cell r="H2">
            <v>0.6</v>
          </cell>
          <cell r="L2">
            <v>0.72727272727272729</v>
          </cell>
          <cell r="P2">
            <v>0.1</v>
          </cell>
          <cell r="T2">
            <v>9.0909090909090912E-2</v>
          </cell>
          <cell r="X2">
            <v>0</v>
          </cell>
          <cell r="AB2">
            <v>0.6</v>
          </cell>
          <cell r="AF2">
            <v>0.54545454545454541</v>
          </cell>
          <cell r="AJ2">
            <v>0</v>
          </cell>
          <cell r="AN2">
            <v>0.5</v>
          </cell>
        </row>
      </sheetData>
      <sheetData sheetId="12">
        <row r="2">
          <cell r="H2">
            <v>0.36363636363636365</v>
          </cell>
          <cell r="L2">
            <v>0.66666666666666663</v>
          </cell>
          <cell r="P2">
            <v>0.33333333333333331</v>
          </cell>
          <cell r="T2">
            <v>0</v>
          </cell>
          <cell r="X2">
            <v>0.2</v>
          </cell>
          <cell r="AB2">
            <v>0.8</v>
          </cell>
        </row>
      </sheetData>
      <sheetData sheetId="13">
        <row r="2">
          <cell r="H2">
            <v>0.38461538461538464</v>
          </cell>
          <cell r="L2">
            <v>9.0909090909090912E-2</v>
          </cell>
          <cell r="P2">
            <v>9.0909090909090912E-2</v>
          </cell>
          <cell r="T2">
            <v>0</v>
          </cell>
          <cell r="X2">
            <v>0.15384615384615385</v>
          </cell>
          <cell r="AB2">
            <v>0.41666666666666669</v>
          </cell>
          <cell r="AF2">
            <v>0.25</v>
          </cell>
          <cell r="AJ2">
            <v>0.15384615384615385</v>
          </cell>
          <cell r="AN2">
            <v>0.61538461538461542</v>
          </cell>
        </row>
      </sheetData>
      <sheetData sheetId="14">
        <row r="2">
          <cell r="H2">
            <v>0</v>
          </cell>
          <cell r="L2">
            <v>0.75</v>
          </cell>
          <cell r="P2">
            <v>0.22222222222222221</v>
          </cell>
          <cell r="T2">
            <v>0</v>
          </cell>
          <cell r="X2">
            <v>0.5714285714285714</v>
          </cell>
          <cell r="AB2">
            <v>0</v>
          </cell>
          <cell r="AF2">
            <v>0</v>
          </cell>
          <cell r="AJ2">
            <v>0</v>
          </cell>
          <cell r="AN2">
            <v>0</v>
          </cell>
          <cell r="AR2">
            <v>0</v>
          </cell>
          <cell r="AV2">
            <v>0.14285714285714285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hrnutie"/>
      <sheetName val="Personálne výmeny_zmena vlády"/>
      <sheetName val="Personálne výmeny_jed."/>
      <sheetName val="D_Ministerstvo dopravy"/>
      <sheetName val="D_Ministerstvo kultúry"/>
      <sheetName val="D_Ministerstvo spravodlivosti"/>
      <sheetName val="D_Ministerstvo financií"/>
      <sheetName val="D_Ministerstvo zah. vecí"/>
      <sheetName val="D_Ministerstvo obrany"/>
      <sheetName val="D_Ministerstvo živ. prostredia"/>
      <sheetName val="D_Ministerstvo vnútra"/>
      <sheetName val="D_Ministerstvo práce"/>
      <sheetName val="D_Ministerstvo hospodárstva"/>
      <sheetName val="D_Ministerstvo pôdohospodárstva"/>
      <sheetName val="D_Ministerstvo školstva"/>
      <sheetName val="D_Úrad vlády"/>
      <sheetName val="Ministerstvo zdravotníctva"/>
      <sheetName val="Hárok2"/>
    </sheetNames>
    <sheetDataSet>
      <sheetData sheetId="0">
        <row r="8">
          <cell r="X8">
            <v>0.12244897959183673</v>
          </cell>
          <cell r="Z8">
            <v>0.1553398058252427</v>
          </cell>
        </row>
      </sheetData>
      <sheetData sheetId="1"/>
      <sheetData sheetId="2"/>
      <sheetData sheetId="3">
        <row r="2">
          <cell r="H2">
            <v>0.18461538461538463</v>
          </cell>
          <cell r="L2">
            <v>0.296875</v>
          </cell>
          <cell r="P2">
            <v>8.98876404494382E-2</v>
          </cell>
          <cell r="T2">
            <v>6.4516129032258063E-2</v>
          </cell>
          <cell r="X2">
            <v>0.17777777777777778</v>
          </cell>
          <cell r="AB2">
            <v>0.25</v>
          </cell>
          <cell r="AF2">
            <v>7.407407407407407E-2</v>
          </cell>
          <cell r="AJ2">
            <v>4.716981132075472E-2</v>
          </cell>
          <cell r="AN2">
            <v>7.3394495412844041E-2</v>
          </cell>
          <cell r="AR2">
            <v>6.4220183486238536E-2</v>
          </cell>
          <cell r="AV2">
            <v>3.4782608695652174E-2</v>
          </cell>
          <cell r="AZ2">
            <v>2.6785714285714284E-2</v>
          </cell>
          <cell r="BD2">
            <v>0.17647058823529413</v>
          </cell>
        </row>
      </sheetData>
      <sheetData sheetId="4">
        <row r="2">
          <cell r="H2">
            <v>8.8235294117647065E-2</v>
          </cell>
          <cell r="L2">
            <v>0.56000000000000005</v>
          </cell>
          <cell r="P2">
            <v>0.20689655172413793</v>
          </cell>
          <cell r="T2">
            <v>6.4516129032258063E-2</v>
          </cell>
          <cell r="X2">
            <v>0.58620689655172409</v>
          </cell>
          <cell r="AB2">
            <v>0.16129032258064516</v>
          </cell>
          <cell r="AF2">
            <v>6.6666666666666666E-2</v>
          </cell>
          <cell r="AJ2">
            <v>9.0909090909090912E-2</v>
          </cell>
          <cell r="AN2">
            <v>3.0303030303030304E-2</v>
          </cell>
          <cell r="AR2">
            <v>0</v>
          </cell>
          <cell r="AV2">
            <v>0</v>
          </cell>
          <cell r="AZ2">
            <v>9.375E-2</v>
          </cell>
          <cell r="BD2">
            <v>9.0909090909090912E-2</v>
          </cell>
        </row>
      </sheetData>
      <sheetData sheetId="5">
        <row r="2">
          <cell r="H2">
            <v>6.8965517241379309E-2</v>
          </cell>
          <cell r="L2">
            <v>0.15384615384615385</v>
          </cell>
          <cell r="P2">
            <v>7.407407407407407E-2</v>
          </cell>
          <cell r="T2">
            <v>0.11428571428571428</v>
          </cell>
          <cell r="X2">
            <v>0.35483870967741937</v>
          </cell>
          <cell r="AB2">
            <v>7.6923076923076927E-2</v>
          </cell>
          <cell r="AF2">
            <v>0.19354838709677419</v>
          </cell>
          <cell r="AJ2">
            <v>2.7027027027027029E-2</v>
          </cell>
          <cell r="AN2">
            <v>5.7142857142857141E-2</v>
          </cell>
          <cell r="AR2">
            <v>5.7142857142857141E-2</v>
          </cell>
          <cell r="AV2">
            <v>7.8947368421052627E-2</v>
          </cell>
          <cell r="AZ2">
            <v>8.5714285714285715E-2</v>
          </cell>
          <cell r="BD2">
            <v>0.28125</v>
          </cell>
        </row>
      </sheetData>
      <sheetData sheetId="6">
        <row r="2">
          <cell r="H2">
            <v>7.874015748031496E-3</v>
          </cell>
          <cell r="L2">
            <v>0.10101010101010101</v>
          </cell>
          <cell r="P2">
            <v>3.8461538461538464E-2</v>
          </cell>
          <cell r="T2">
            <v>4.3478260869565216E-2</v>
          </cell>
          <cell r="X2">
            <v>0.11607142857142858</v>
          </cell>
          <cell r="AB2">
            <v>7.2072072072072071E-2</v>
          </cell>
          <cell r="AF2">
            <v>5.4263565891472867E-2</v>
          </cell>
          <cell r="AJ2">
            <v>4.4776119402985072E-2</v>
          </cell>
          <cell r="AN2">
            <v>0.1111111111111111</v>
          </cell>
          <cell r="AR2">
            <v>3.6231884057971016E-2</v>
          </cell>
          <cell r="AV2">
            <v>4.4444444444444446E-2</v>
          </cell>
          <cell r="AZ2">
            <v>8.1967213114754092E-2</v>
          </cell>
          <cell r="BD2">
            <v>4.1666666666666664E-2</v>
          </cell>
        </row>
      </sheetData>
      <sheetData sheetId="7">
        <row r="2">
          <cell r="X2">
            <v>0.49275362318840582</v>
          </cell>
          <cell r="AB2">
            <v>0.35802469135802467</v>
          </cell>
          <cell r="AF2">
            <v>0.28235294117647058</v>
          </cell>
          <cell r="AJ2">
            <v>0.30681818181818182</v>
          </cell>
          <cell r="AN2">
            <v>0.14606741573033707</v>
          </cell>
          <cell r="AR2">
            <v>0.2087912087912088</v>
          </cell>
          <cell r="AV2">
            <v>8.7912087912087919E-2</v>
          </cell>
          <cell r="AZ2">
            <v>0.38095238095238093</v>
          </cell>
          <cell r="BD2">
            <v>0</v>
          </cell>
        </row>
      </sheetData>
      <sheetData sheetId="8">
        <row r="2">
          <cell r="H2">
            <v>3.125E-2</v>
          </cell>
          <cell r="L2">
            <v>0.23636363636363636</v>
          </cell>
          <cell r="P2">
            <v>0.1743119266055046</v>
          </cell>
          <cell r="T2">
            <v>5.0847457627118647E-2</v>
          </cell>
          <cell r="X2">
            <v>0.16666666666666666</v>
          </cell>
          <cell r="AB2">
            <v>0.1981981981981982</v>
          </cell>
          <cell r="AF2">
            <v>0.3</v>
          </cell>
          <cell r="AJ2">
            <v>5.3763440860215055E-2</v>
          </cell>
          <cell r="AN2">
            <v>6.8181818181818177E-2</v>
          </cell>
          <cell r="AR2">
            <v>0.12631578947368421</v>
          </cell>
          <cell r="AV2">
            <v>0.13592233009708737</v>
          </cell>
        </row>
      </sheetData>
      <sheetData sheetId="9">
        <row r="2">
          <cell r="H2">
            <v>0.10869565217391304</v>
          </cell>
          <cell r="L2">
            <v>0.68421052631578949</v>
          </cell>
          <cell r="P2">
            <v>6.8965517241379309E-2</v>
          </cell>
          <cell r="T2">
            <v>0</v>
          </cell>
          <cell r="X2">
            <v>0.3</v>
          </cell>
          <cell r="AB2">
            <v>0.1</v>
          </cell>
          <cell r="AF2">
            <v>0</v>
          </cell>
          <cell r="AJ2">
            <v>2.1276595744680851E-2</v>
          </cell>
          <cell r="AN2">
            <v>1.7857142857142856E-2</v>
          </cell>
          <cell r="AR2">
            <v>0</v>
          </cell>
          <cell r="AV2">
            <v>8.8888888888888892E-2</v>
          </cell>
          <cell r="AZ2">
            <v>5.2631578947368418E-2</v>
          </cell>
          <cell r="BD2">
            <v>0.39393939393939392</v>
          </cell>
        </row>
      </sheetData>
      <sheetData sheetId="10">
        <row r="2">
          <cell r="H2">
            <v>0.04</v>
          </cell>
          <cell r="L2">
            <v>0.76190476190476186</v>
          </cell>
          <cell r="P2">
            <v>0</v>
          </cell>
          <cell r="T2">
            <v>0.2</v>
          </cell>
          <cell r="X2">
            <v>0.54545454545454541</v>
          </cell>
          <cell r="AB2">
            <v>9.5238095238095233E-2</v>
          </cell>
          <cell r="AF2">
            <v>0</v>
          </cell>
          <cell r="AJ2">
            <v>0</v>
          </cell>
          <cell r="AN2">
            <v>3.8461538461538464E-2</v>
          </cell>
          <cell r="AR2">
            <v>0</v>
          </cell>
          <cell r="AV2">
            <v>0</v>
          </cell>
          <cell r="AZ2">
            <v>3.7037037037037035E-2</v>
          </cell>
          <cell r="BD2">
            <v>0.25925925925925924</v>
          </cell>
        </row>
      </sheetData>
      <sheetData sheetId="11">
        <row r="2">
          <cell r="H2">
            <v>0.27450980392156865</v>
          </cell>
          <cell r="L2">
            <v>0.48148148148148145</v>
          </cell>
          <cell r="P2">
            <v>0.11864406779661017</v>
          </cell>
          <cell r="T2">
            <v>1.5151515151515152E-2</v>
          </cell>
          <cell r="X2">
            <v>0.15</v>
          </cell>
          <cell r="AB2">
            <v>0.125</v>
          </cell>
        </row>
      </sheetData>
      <sheetData sheetId="12">
        <row r="2">
          <cell r="H2">
            <v>0.45833333333333331</v>
          </cell>
          <cell r="L2">
            <v>0.39344262295081966</v>
          </cell>
          <cell r="P2">
            <v>0.21153846153846154</v>
          </cell>
          <cell r="T2">
            <v>0.11320754716981132</v>
          </cell>
          <cell r="X2">
            <v>0.10526315789473684</v>
          </cell>
          <cell r="AB2">
            <v>0.31914893617021278</v>
          </cell>
          <cell r="AF2">
            <v>0.21153846153846154</v>
          </cell>
          <cell r="AJ2">
            <v>9.6153846153846159E-2</v>
          </cell>
          <cell r="AN2">
            <v>0.30612244897959184</v>
          </cell>
        </row>
      </sheetData>
      <sheetData sheetId="13">
        <row r="2">
          <cell r="H2">
            <v>0.3</v>
          </cell>
          <cell r="L2">
            <v>0.43181818181818182</v>
          </cell>
          <cell r="P2">
            <v>0.29166666666666669</v>
          </cell>
          <cell r="T2">
            <v>0.12727272727272726</v>
          </cell>
          <cell r="X2">
            <v>0.16666666666666666</v>
          </cell>
          <cell r="AB2">
            <v>0.54166666666666663</v>
          </cell>
        </row>
      </sheetData>
      <sheetData sheetId="14">
        <row r="2">
          <cell r="H2">
            <v>0.1</v>
          </cell>
          <cell r="L2">
            <v>5.7692307692307696E-2</v>
          </cell>
          <cell r="P2">
            <v>5.4545454545454543E-2</v>
          </cell>
          <cell r="T2">
            <v>0</v>
          </cell>
          <cell r="X2">
            <v>4.4776119402985072E-2</v>
          </cell>
          <cell r="AB2">
            <v>0.21875</v>
          </cell>
          <cell r="AF2">
            <v>0.18055555555555555</v>
          </cell>
          <cell r="AJ2">
            <v>0.14925373134328357</v>
          </cell>
          <cell r="AN2">
            <v>0.28333333333333333</v>
          </cell>
        </row>
      </sheetData>
      <sheetData sheetId="15">
        <row r="2">
          <cell r="H2">
            <v>0.02</v>
          </cell>
          <cell r="L2">
            <v>0.43902439024390244</v>
          </cell>
          <cell r="P2">
            <v>0.21621621621621623</v>
          </cell>
          <cell r="T2">
            <v>1.6949152542372881E-2</v>
          </cell>
          <cell r="X2">
            <v>0.46511627906976744</v>
          </cell>
          <cell r="AB2">
            <v>8.5714285714285715E-2</v>
          </cell>
          <cell r="AF2">
            <v>0</v>
          </cell>
          <cell r="AJ2">
            <v>0</v>
          </cell>
          <cell r="AN2">
            <v>1.5873015873015872E-2</v>
          </cell>
          <cell r="AR2">
            <v>4.2857142857142858E-2</v>
          </cell>
          <cell r="AV2">
            <v>7.1428571428571425E-2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8"/>
  <sheetViews>
    <sheetView tabSelected="1" topLeftCell="A91" zoomScale="80" zoomScaleNormal="80" zoomScalePageLayoutView="80" workbookViewId="0">
      <selection activeCell="C91" sqref="C91"/>
    </sheetView>
  </sheetViews>
  <sheetFormatPr baseColWidth="10" defaultColWidth="13.6640625" defaultRowHeight="14" x14ac:dyDescent="0"/>
  <cols>
    <col min="1" max="1" width="29.1640625" style="11" customWidth="1"/>
    <col min="2" max="2" width="13.6640625" style="5" customWidth="1"/>
    <col min="3" max="9" width="15.5" style="5" customWidth="1"/>
    <col min="10" max="16384" width="13.6640625" style="5"/>
  </cols>
  <sheetData>
    <row r="1" spans="1:17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</row>
    <row r="2" spans="1:17" s="11" customFormat="1">
      <c r="A2" s="6" t="s">
        <v>1</v>
      </c>
      <c r="B2" s="7">
        <v>40360</v>
      </c>
      <c r="C2" s="8">
        <v>40544</v>
      </c>
      <c r="D2" s="7">
        <v>40725</v>
      </c>
      <c r="E2" s="8">
        <v>40909</v>
      </c>
      <c r="F2" s="7">
        <v>41091</v>
      </c>
      <c r="G2" s="8">
        <v>41275</v>
      </c>
      <c r="H2" s="7">
        <v>41456</v>
      </c>
      <c r="I2" s="8">
        <v>41640</v>
      </c>
      <c r="J2" s="7">
        <v>41821</v>
      </c>
      <c r="K2" s="8">
        <v>42005</v>
      </c>
      <c r="L2" s="7">
        <v>42186</v>
      </c>
      <c r="M2" s="8">
        <v>42370</v>
      </c>
      <c r="N2" s="9">
        <v>42552</v>
      </c>
      <c r="O2" s="10"/>
      <c r="P2" s="10"/>
      <c r="Q2" s="10"/>
    </row>
    <row r="3" spans="1:17" ht="28">
      <c r="A3" s="6" t="s">
        <v>2</v>
      </c>
      <c r="B3" s="12">
        <f>'[1]D_Ministerstvo dopravy'!$H$2</f>
        <v>0.26666666666666666</v>
      </c>
      <c r="C3" s="13">
        <f>'[1]D_Ministerstvo dopravy'!$L$2</f>
        <v>0.7857142857142857</v>
      </c>
      <c r="D3" s="12">
        <f>'[1]D_Ministerstvo dopravy'!$P$2</f>
        <v>0.11764705882352941</v>
      </c>
      <c r="E3" s="13">
        <f>'[1]D_Ministerstvo dopravy'!$T$2</f>
        <v>5.5555555555555552E-2</v>
      </c>
      <c r="F3" s="12">
        <f>'[1]D_Ministerstvo dopravy'!$X$2</f>
        <v>0.58823529411764708</v>
      </c>
      <c r="G3" s="13">
        <f>'[1]D_Ministerstvo dopravy'!$AB$2</f>
        <v>0.33333333333333331</v>
      </c>
      <c r="H3" s="12">
        <f>'[1]D_Ministerstvo dopravy'!$AF$2</f>
        <v>5.2631578947368418E-2</v>
      </c>
      <c r="I3" s="13">
        <f>'[1]D_Ministerstvo dopravy'!$AJ$2</f>
        <v>5.2631578947368418E-2</v>
      </c>
      <c r="J3" s="12">
        <f>'[1]D_Ministerstvo dopravy'!$AN$2</f>
        <v>0.05</v>
      </c>
      <c r="K3" s="13">
        <f>'[1]D_Ministerstvo dopravy'!$AR$2</f>
        <v>0.1</v>
      </c>
      <c r="L3" s="12">
        <f>'[1]D_Ministerstvo dopravy'!$AV$2</f>
        <v>0</v>
      </c>
      <c r="M3" s="13">
        <f>'[1]D_Ministerstvo dopravy'!$AZ$2</f>
        <v>0</v>
      </c>
      <c r="N3" s="14">
        <f>'[1]D_Ministerstvo dopravy'!$BD$2</f>
        <v>0.3</v>
      </c>
      <c r="O3" s="15"/>
      <c r="P3" s="15"/>
      <c r="Q3" s="15"/>
    </row>
    <row r="4" spans="1:17" ht="29" thickBot="1">
      <c r="A4" s="16" t="s">
        <v>3</v>
      </c>
      <c r="B4" s="17">
        <f>'[2]D_Ministerstvo dopravy'!$H$2</f>
        <v>0.18461538461538463</v>
      </c>
      <c r="C4" s="18">
        <f>'[2]D_Ministerstvo dopravy'!$L$2</f>
        <v>0.296875</v>
      </c>
      <c r="D4" s="17">
        <f>'[2]D_Ministerstvo dopravy'!$P$2</f>
        <v>8.98876404494382E-2</v>
      </c>
      <c r="E4" s="18">
        <f>'[2]D_Ministerstvo dopravy'!$T$2</f>
        <v>6.4516129032258063E-2</v>
      </c>
      <c r="F4" s="17">
        <f>'[2]D_Ministerstvo dopravy'!$X$2</f>
        <v>0.17777777777777778</v>
      </c>
      <c r="G4" s="18">
        <f>'[2]D_Ministerstvo dopravy'!$AB$2</f>
        <v>0.25</v>
      </c>
      <c r="H4" s="17">
        <f>'[2]D_Ministerstvo dopravy'!$AF$2</f>
        <v>7.407407407407407E-2</v>
      </c>
      <c r="I4" s="18">
        <f>'[2]D_Ministerstvo dopravy'!$AJ$2</f>
        <v>4.716981132075472E-2</v>
      </c>
      <c r="J4" s="17">
        <f>'[2]D_Ministerstvo dopravy'!$AN$2</f>
        <v>7.3394495412844041E-2</v>
      </c>
      <c r="K4" s="18">
        <f>'[2]D_Ministerstvo dopravy'!$AR$2</f>
        <v>6.4220183486238536E-2</v>
      </c>
      <c r="L4" s="17">
        <f>'[2]D_Ministerstvo dopravy'!$AV$2</f>
        <v>3.4782608695652174E-2</v>
      </c>
      <c r="M4" s="18">
        <f>'[2]D_Ministerstvo dopravy'!$AZ$2</f>
        <v>2.6785714285714284E-2</v>
      </c>
      <c r="N4" s="19">
        <f>'[2]D_Ministerstvo dopravy'!$BD$2</f>
        <v>0.17647058823529413</v>
      </c>
      <c r="O4" s="15"/>
      <c r="P4" s="15"/>
      <c r="Q4" s="15"/>
    </row>
    <row r="5" spans="1:17">
      <c r="O5" s="20"/>
      <c r="P5" s="20"/>
      <c r="Q5" s="21"/>
    </row>
    <row r="6" spans="1:17">
      <c r="O6" s="20"/>
      <c r="P6" s="20"/>
    </row>
    <row r="7" spans="1:17" ht="42">
      <c r="A7" s="22" t="s">
        <v>4</v>
      </c>
      <c r="C7" s="23" t="s">
        <v>5</v>
      </c>
      <c r="D7" s="23" t="s">
        <v>6</v>
      </c>
      <c r="E7" s="23" t="s">
        <v>7</v>
      </c>
      <c r="O7" s="20"/>
      <c r="P7" s="20"/>
    </row>
    <row r="8" spans="1:17" ht="28">
      <c r="A8" s="22" t="s">
        <v>8</v>
      </c>
      <c r="C8" s="24">
        <v>40368</v>
      </c>
      <c r="D8" s="24">
        <v>41003</v>
      </c>
      <c r="E8" s="24">
        <v>42453</v>
      </c>
    </row>
    <row r="9" spans="1:17" ht="28">
      <c r="A9" s="22" t="s">
        <v>9</v>
      </c>
      <c r="C9" s="24">
        <v>40544</v>
      </c>
      <c r="D9" s="24">
        <v>41091</v>
      </c>
      <c r="E9" s="24">
        <v>42552</v>
      </c>
    </row>
    <row r="10" spans="1:17">
      <c r="A10" s="22" t="s">
        <v>10</v>
      </c>
      <c r="C10" s="25">
        <f>DAYS360(C8,C9,)</f>
        <v>172</v>
      </c>
      <c r="D10" s="25">
        <f>DAYS360(D8,D9,)</f>
        <v>87</v>
      </c>
      <c r="E10" s="25">
        <f>DAYS360(E8,E9,)</f>
        <v>97</v>
      </c>
    </row>
    <row r="11" spans="1:17">
      <c r="C11" s="5">
        <f>AVERAGE(C10:E10)</f>
        <v>118.66666666666667</v>
      </c>
    </row>
    <row r="12" spans="1:17">
      <c r="A12" s="26"/>
    </row>
    <row r="13" spans="1:17">
      <c r="A13" s="26"/>
    </row>
    <row r="14" spans="1:17">
      <c r="A14" s="26"/>
    </row>
    <row r="15" spans="1:17">
      <c r="A15" s="26"/>
    </row>
    <row r="16" spans="1:17">
      <c r="A16" s="26"/>
    </row>
    <row r="17" spans="1:17">
      <c r="A17" s="26"/>
    </row>
    <row r="18" spans="1:17">
      <c r="A18" s="26"/>
    </row>
    <row r="19" spans="1:17">
      <c r="A19" s="26"/>
    </row>
    <row r="20" spans="1:17">
      <c r="A20" s="26"/>
    </row>
    <row r="21" spans="1:17">
      <c r="A21" s="26"/>
    </row>
    <row r="22" spans="1:17">
      <c r="A22" s="26"/>
    </row>
    <row r="23" spans="1:17">
      <c r="A23" s="26"/>
    </row>
    <row r="24" spans="1:17" ht="15" thickBot="1">
      <c r="A24" s="26"/>
      <c r="N24" s="20"/>
      <c r="O24" s="20"/>
      <c r="P24" s="20"/>
      <c r="Q24" s="20"/>
    </row>
    <row r="25" spans="1:17" ht="18">
      <c r="A25" s="1" t="s">
        <v>11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  <c r="O25" s="4"/>
      <c r="P25" s="4"/>
      <c r="Q25" s="4"/>
    </row>
    <row r="26" spans="1:17" s="11" customFormat="1">
      <c r="A26" s="6" t="s">
        <v>1</v>
      </c>
      <c r="B26" s="7">
        <v>40360</v>
      </c>
      <c r="C26" s="8">
        <v>40544</v>
      </c>
      <c r="D26" s="7">
        <v>40725</v>
      </c>
      <c r="E26" s="8">
        <v>40909</v>
      </c>
      <c r="F26" s="7">
        <v>41091</v>
      </c>
      <c r="G26" s="8">
        <v>41275</v>
      </c>
      <c r="H26" s="7">
        <v>41456</v>
      </c>
      <c r="I26" s="8">
        <v>41640</v>
      </c>
      <c r="J26" s="7">
        <v>41821</v>
      </c>
      <c r="K26" s="8">
        <v>42005</v>
      </c>
      <c r="L26" s="7">
        <v>42186</v>
      </c>
      <c r="M26" s="8">
        <v>42370</v>
      </c>
      <c r="N26" s="27">
        <v>42552</v>
      </c>
      <c r="O26" s="10"/>
      <c r="P26" s="28"/>
      <c r="Q26" s="10"/>
    </row>
    <row r="27" spans="1:17" ht="28">
      <c r="A27" s="6" t="s">
        <v>2</v>
      </c>
      <c r="B27" s="12">
        <f>'[1]D_Ministerstvo kultúry'!$H$2</f>
        <v>0</v>
      </c>
      <c r="C27" s="13">
        <f>'[1]D_Ministerstvo kultúry'!$L$2</f>
        <v>0.91666666666666663</v>
      </c>
      <c r="D27" s="12">
        <f>'[1]D_Ministerstvo kultúry'!$P$2</f>
        <v>0.18181818181818182</v>
      </c>
      <c r="E27" s="13">
        <f>'[1]D_Ministerstvo kultúry'!$T$2</f>
        <v>9.0909090909090912E-2</v>
      </c>
      <c r="F27" s="12">
        <f>'[1]D_Ministerstvo kultúry'!$X$2</f>
        <v>0.81818181818181823</v>
      </c>
      <c r="G27" s="13">
        <f>'[1]D_Ministerstvo kultúry'!$AB$2</f>
        <v>0.18181818181818182</v>
      </c>
      <c r="H27" s="12">
        <f>'[1]D_Ministerstvo kultúry'!$AF$2</f>
        <v>0</v>
      </c>
      <c r="I27" s="13">
        <f>'[1]D_Ministerstvo kultúry'!$AJ$2</f>
        <v>0.2</v>
      </c>
      <c r="J27" s="12">
        <f>'[1]D_Ministerstvo kultúry'!$AN$2</f>
        <v>0</v>
      </c>
      <c r="K27" s="13">
        <f>'[1]D_Ministerstvo kultúry'!$AR$2</f>
        <v>0</v>
      </c>
      <c r="L27" s="12">
        <f>'[1]D_Ministerstvo kultúry'!$AV$2</f>
        <v>0</v>
      </c>
      <c r="M27" s="13">
        <f>'[1]D_Ministerstvo kultúry'!$AZ$2</f>
        <v>8.3333333333333329E-2</v>
      </c>
      <c r="N27" s="14">
        <f>I327</f>
        <v>8.3333333333333329E-2</v>
      </c>
      <c r="O27" s="15"/>
      <c r="P27" s="15"/>
      <c r="Q27" s="15"/>
    </row>
    <row r="28" spans="1:17" ht="29" thickBot="1">
      <c r="A28" s="16" t="s">
        <v>3</v>
      </c>
      <c r="B28" s="17">
        <f>'[2]D_Ministerstvo kultúry'!$H$2</f>
        <v>8.8235294117647065E-2</v>
      </c>
      <c r="C28" s="18">
        <f>'[2]D_Ministerstvo kultúry'!$L$2</f>
        <v>0.56000000000000005</v>
      </c>
      <c r="D28" s="17">
        <f>'[2]D_Ministerstvo kultúry'!$P$2</f>
        <v>0.20689655172413793</v>
      </c>
      <c r="E28" s="18">
        <f>'[2]D_Ministerstvo kultúry'!$T$2</f>
        <v>6.4516129032258063E-2</v>
      </c>
      <c r="F28" s="17">
        <f>'[2]D_Ministerstvo kultúry'!$X$2</f>
        <v>0.58620689655172409</v>
      </c>
      <c r="G28" s="18">
        <f>'[2]D_Ministerstvo kultúry'!$AB$2</f>
        <v>0.16129032258064516</v>
      </c>
      <c r="H28" s="17">
        <f>'[2]D_Ministerstvo kultúry'!$AF$2</f>
        <v>6.6666666666666666E-2</v>
      </c>
      <c r="I28" s="18">
        <f>'[2]D_Ministerstvo kultúry'!$AJ$2</f>
        <v>9.0909090909090912E-2</v>
      </c>
      <c r="J28" s="17">
        <f>'[2]D_Ministerstvo kultúry'!$AN$2</f>
        <v>3.0303030303030304E-2</v>
      </c>
      <c r="K28" s="18">
        <f>'[2]D_Ministerstvo kultúry'!$AR$2</f>
        <v>0</v>
      </c>
      <c r="L28" s="17">
        <f>'[2]D_Ministerstvo kultúry'!$AV$2</f>
        <v>0</v>
      </c>
      <c r="M28" s="18">
        <f>'[2]D_Ministerstvo kultúry'!$AZ$2</f>
        <v>9.375E-2</v>
      </c>
      <c r="N28" s="19">
        <f>'[2]D_Ministerstvo kultúry'!$BD$2</f>
        <v>9.0909090909090912E-2</v>
      </c>
      <c r="O28" s="15"/>
      <c r="P28" s="15"/>
      <c r="Q28" s="15"/>
    </row>
    <row r="29" spans="1:17">
      <c r="N29" s="20"/>
      <c r="O29" s="20"/>
      <c r="P29" s="20"/>
      <c r="Q29" s="20"/>
    </row>
    <row r="50" spans="1:17">
      <c r="O50" s="21"/>
      <c r="P50" s="21"/>
      <c r="Q50" s="21"/>
    </row>
    <row r="51" spans="1:17">
      <c r="O51" s="20"/>
      <c r="P51" s="20"/>
      <c r="Q51" s="20"/>
    </row>
    <row r="52" spans="1:17" ht="15" thickBot="1">
      <c r="O52" s="20"/>
      <c r="P52" s="20"/>
      <c r="Q52" s="20"/>
    </row>
    <row r="53" spans="1:17" ht="18.75" customHeight="1">
      <c r="A53" s="1" t="s">
        <v>12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3"/>
      <c r="O53" s="4"/>
      <c r="P53" s="4"/>
      <c r="Q53" s="4"/>
    </row>
    <row r="54" spans="1:17" s="11" customFormat="1">
      <c r="A54" s="6" t="s">
        <v>1</v>
      </c>
      <c r="B54" s="7">
        <v>40360</v>
      </c>
      <c r="C54" s="8">
        <v>40544</v>
      </c>
      <c r="D54" s="7">
        <v>40725</v>
      </c>
      <c r="E54" s="8">
        <v>40909</v>
      </c>
      <c r="F54" s="7">
        <v>41091</v>
      </c>
      <c r="G54" s="8">
        <v>41275</v>
      </c>
      <c r="H54" s="7">
        <v>41456</v>
      </c>
      <c r="I54" s="8">
        <v>41640</v>
      </c>
      <c r="J54" s="7">
        <v>41821</v>
      </c>
      <c r="K54" s="8">
        <v>42005</v>
      </c>
      <c r="L54" s="7">
        <v>42186</v>
      </c>
      <c r="M54" s="8">
        <v>42370</v>
      </c>
      <c r="N54" s="27">
        <v>42552</v>
      </c>
      <c r="O54" s="10"/>
      <c r="P54" s="28"/>
      <c r="Q54" s="10"/>
    </row>
    <row r="55" spans="1:17" ht="28">
      <c r="A55" s="6" t="s">
        <v>2</v>
      </c>
      <c r="B55" s="12">
        <f>'[1]D_Ministerstvo spravodlivosti'!$H$2</f>
        <v>0.1111111111111111</v>
      </c>
      <c r="C55" s="13">
        <f>'[1]D_Ministerstvo spravodlivosti'!$L$2</f>
        <v>0.5714285714285714</v>
      </c>
      <c r="D55" s="12">
        <f>'[1]D_Ministerstvo spravodlivosti'!$P$2</f>
        <v>0</v>
      </c>
      <c r="E55" s="13">
        <f>'[1]D_Ministerstvo spravodlivosti'!$T$2</f>
        <v>0.18181818181818182</v>
      </c>
      <c r="F55" s="12">
        <f>'[1]D_Ministerstvo spravodlivosti'!$X$2</f>
        <v>0.7</v>
      </c>
      <c r="G55" s="13">
        <f>'[1]D_Ministerstvo spravodlivosti'!$AB$2</f>
        <v>8.3333333333333329E-2</v>
      </c>
      <c r="H55" s="12">
        <f>'[1]D_Ministerstvo spravodlivosti'!$AF$2</f>
        <v>0.2</v>
      </c>
      <c r="I55" s="13">
        <f>'[1]D_Ministerstvo spravodlivosti'!$AJ$2</f>
        <v>0</v>
      </c>
      <c r="J55" s="12">
        <f>'[1]D_Ministerstvo spravodlivosti'!$AN$2</f>
        <v>0</v>
      </c>
      <c r="K55" s="13">
        <f>'[1]D_Ministerstvo spravodlivosti'!$AR$2</f>
        <v>0.1</v>
      </c>
      <c r="L55" s="12">
        <f>'[1]D_Ministerstvo spravodlivosti'!$AV$2</f>
        <v>0.1</v>
      </c>
      <c r="M55" s="13">
        <f>'[1]D_Ministerstvo spravodlivosti'!$AZ$2</f>
        <v>0</v>
      </c>
      <c r="N55" s="14">
        <f>'[1]D_Ministerstvo spravodlivosti'!$BD$2</f>
        <v>0.44444444444444442</v>
      </c>
      <c r="O55" s="15"/>
      <c r="P55" s="15"/>
      <c r="Q55" s="15"/>
    </row>
    <row r="56" spans="1:17" ht="29" thickBot="1">
      <c r="A56" s="16" t="s">
        <v>3</v>
      </c>
      <c r="B56" s="17">
        <f>'[2]D_Ministerstvo spravodlivosti'!$H$2</f>
        <v>6.8965517241379309E-2</v>
      </c>
      <c r="C56" s="18">
        <f>'[2]D_Ministerstvo spravodlivosti'!$L$2</f>
        <v>0.15384615384615385</v>
      </c>
      <c r="D56" s="17">
        <f>'[2]D_Ministerstvo spravodlivosti'!$P$2</f>
        <v>7.407407407407407E-2</v>
      </c>
      <c r="E56" s="18">
        <f>'[2]D_Ministerstvo spravodlivosti'!$T$2</f>
        <v>0.11428571428571428</v>
      </c>
      <c r="F56" s="17">
        <f>'[2]D_Ministerstvo spravodlivosti'!$X$2</f>
        <v>0.35483870967741937</v>
      </c>
      <c r="G56" s="18">
        <f>'[2]D_Ministerstvo spravodlivosti'!$AB$2</f>
        <v>7.6923076923076927E-2</v>
      </c>
      <c r="H56" s="17">
        <f>'[2]D_Ministerstvo spravodlivosti'!$AF$2</f>
        <v>0.19354838709677419</v>
      </c>
      <c r="I56" s="18">
        <f>'[2]D_Ministerstvo spravodlivosti'!$AJ$2</f>
        <v>2.7027027027027029E-2</v>
      </c>
      <c r="J56" s="17">
        <f>'[2]D_Ministerstvo spravodlivosti'!$AN$2</f>
        <v>5.7142857142857141E-2</v>
      </c>
      <c r="K56" s="18">
        <f>'[2]D_Ministerstvo spravodlivosti'!$AR$2</f>
        <v>5.7142857142857141E-2</v>
      </c>
      <c r="L56" s="17">
        <f>'[2]D_Ministerstvo spravodlivosti'!$AV$2</f>
        <v>7.8947368421052627E-2</v>
      </c>
      <c r="M56" s="18">
        <f>'[2]D_Ministerstvo spravodlivosti'!$AZ$2</f>
        <v>8.5714285714285715E-2</v>
      </c>
      <c r="N56" s="19">
        <f>'[2]D_Ministerstvo spravodlivosti'!$BD$2</f>
        <v>0.28125</v>
      </c>
      <c r="O56" s="15"/>
      <c r="P56" s="15"/>
      <c r="Q56" s="15"/>
    </row>
    <row r="57" spans="1:17">
      <c r="O57" s="20"/>
      <c r="P57" s="20"/>
      <c r="Q57" s="20"/>
    </row>
    <row r="58" spans="1:17">
      <c r="O58" s="20"/>
      <c r="P58" s="20"/>
      <c r="Q58" s="20"/>
    </row>
    <row r="59" spans="1:17">
      <c r="O59" s="20"/>
      <c r="P59" s="20"/>
      <c r="Q59" s="20"/>
    </row>
    <row r="60" spans="1:17">
      <c r="O60" s="20"/>
      <c r="P60" s="20"/>
      <c r="Q60" s="20"/>
    </row>
    <row r="61" spans="1:17">
      <c r="O61" s="21"/>
      <c r="P61" s="21"/>
      <c r="Q61" s="21"/>
    </row>
    <row r="62" spans="1:17">
      <c r="O62" s="21"/>
      <c r="P62" s="21"/>
      <c r="Q62" s="21"/>
    </row>
    <row r="78" spans="1:17">
      <c r="O78" s="20"/>
      <c r="P78" s="20"/>
      <c r="Q78" s="20"/>
    </row>
    <row r="79" spans="1:17" ht="15" thickBot="1">
      <c r="O79" s="20"/>
      <c r="P79" s="20"/>
      <c r="Q79" s="20"/>
    </row>
    <row r="80" spans="1:17" ht="18">
      <c r="A80" s="1" t="s">
        <v>13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3"/>
      <c r="O80" s="4"/>
      <c r="P80" s="4"/>
      <c r="Q80" s="4"/>
    </row>
    <row r="81" spans="1:17" s="11" customFormat="1">
      <c r="A81" s="6" t="s">
        <v>1</v>
      </c>
      <c r="B81" s="7">
        <v>40360</v>
      </c>
      <c r="C81" s="8">
        <v>40544</v>
      </c>
      <c r="D81" s="7">
        <v>40725</v>
      </c>
      <c r="E81" s="8">
        <v>40909</v>
      </c>
      <c r="F81" s="7">
        <v>41091</v>
      </c>
      <c r="G81" s="8">
        <v>41275</v>
      </c>
      <c r="H81" s="7">
        <v>41456</v>
      </c>
      <c r="I81" s="8">
        <v>41640</v>
      </c>
      <c r="J81" s="7">
        <v>41821</v>
      </c>
      <c r="K81" s="8">
        <v>42005</v>
      </c>
      <c r="L81" s="7">
        <v>42186</v>
      </c>
      <c r="M81" s="8">
        <v>42370</v>
      </c>
      <c r="N81" s="9">
        <v>42552</v>
      </c>
      <c r="O81" s="10"/>
      <c r="P81" s="28"/>
      <c r="Q81" s="10"/>
    </row>
    <row r="82" spans="1:17" ht="28">
      <c r="A82" s="6" t="s">
        <v>2</v>
      </c>
      <c r="B82" s="12">
        <f>'[1]D_Ministerstvo financií'!$H$2</f>
        <v>5.8823529411764705E-2</v>
      </c>
      <c r="C82" s="13">
        <f>'[1]D_Ministerstvo financií'!$L$2</f>
        <v>0.5</v>
      </c>
      <c r="D82" s="12">
        <f>'[1]D_Ministerstvo financií'!$P$2</f>
        <v>8.3333333333333329E-2</v>
      </c>
      <c r="E82" s="13">
        <f>'[1]D_Ministerstvo financií'!$T$2</f>
        <v>0.11764705882352941</v>
      </c>
      <c r="F82" s="12">
        <f>'[1]D_Ministerstvo financií'!$X$2</f>
        <v>0.5</v>
      </c>
      <c r="G82" s="13">
        <f>'[1]D_Ministerstvo financií'!$AB$2</f>
        <v>7.1428571428571425E-2</v>
      </c>
      <c r="H82" s="12">
        <f>'[1]D_Ministerstvo financií'!$AF$2</f>
        <v>0</v>
      </c>
      <c r="I82" s="13">
        <f>'[1]D_Ministerstvo financií'!$AJ$2</f>
        <v>0</v>
      </c>
      <c r="J82" s="12">
        <f>'[1]D_Ministerstvo financií'!$AN$2</f>
        <v>0.125</v>
      </c>
      <c r="K82" s="13">
        <f>'[1]D_Ministerstvo financií'!$AR$2</f>
        <v>5.8823529411764705E-2</v>
      </c>
      <c r="L82" s="12">
        <f>'[1]D_Ministerstvo financií'!$AV$2</f>
        <v>5.5555555555555552E-2</v>
      </c>
      <c r="M82" s="13">
        <f>'[1]D_Ministerstvo financií'!$AZ$2</f>
        <v>5.8823529411764705E-2</v>
      </c>
      <c r="N82" s="14">
        <f>'[1]D_Ministerstvo financií'!$BD$2</f>
        <v>6.6666666666666666E-2</v>
      </c>
      <c r="O82" s="15"/>
      <c r="P82" s="15"/>
      <c r="Q82" s="15"/>
    </row>
    <row r="83" spans="1:17" ht="29" thickBot="1">
      <c r="A83" s="16" t="s">
        <v>3</v>
      </c>
      <c r="B83" s="17">
        <f>'[2]D_Ministerstvo financií'!$H$2</f>
        <v>7.874015748031496E-3</v>
      </c>
      <c r="C83" s="18">
        <f>'[2]D_Ministerstvo financií'!$L$2</f>
        <v>0.10101010101010101</v>
      </c>
      <c r="D83" s="17">
        <f>'[2]D_Ministerstvo financií'!$P$2</f>
        <v>3.8461538461538464E-2</v>
      </c>
      <c r="E83" s="18">
        <f>'[2]D_Ministerstvo financií'!$T$2</f>
        <v>4.3478260869565216E-2</v>
      </c>
      <c r="F83" s="17">
        <f>'[2]D_Ministerstvo financií'!$X$2</f>
        <v>0.11607142857142858</v>
      </c>
      <c r="G83" s="18">
        <f>'[2]D_Ministerstvo financií'!$AB$2</f>
        <v>7.2072072072072071E-2</v>
      </c>
      <c r="H83" s="17">
        <f>'[2]D_Ministerstvo financií'!$AF$2</f>
        <v>5.4263565891472867E-2</v>
      </c>
      <c r="I83" s="18">
        <f>'[2]D_Ministerstvo financií'!$AJ$2</f>
        <v>4.4776119402985072E-2</v>
      </c>
      <c r="J83" s="17">
        <f>'[2]D_Ministerstvo financií'!$AN$2</f>
        <v>0.1111111111111111</v>
      </c>
      <c r="K83" s="18">
        <f>'[2]D_Ministerstvo financií'!$AR$2</f>
        <v>3.6231884057971016E-2</v>
      </c>
      <c r="L83" s="17">
        <f>'[2]D_Ministerstvo financií'!$AV$2</f>
        <v>4.4444444444444446E-2</v>
      </c>
      <c r="M83" s="18">
        <f>'[2]D_Ministerstvo financií'!$AZ$2</f>
        <v>8.1967213114754092E-2</v>
      </c>
      <c r="N83" s="19">
        <f>'[2]D_Ministerstvo financií'!$BD$2</f>
        <v>4.1666666666666664E-2</v>
      </c>
      <c r="O83" s="15"/>
      <c r="P83" s="15"/>
      <c r="Q83" s="15"/>
    </row>
    <row r="84" spans="1:17">
      <c r="O84" s="20"/>
      <c r="P84" s="20"/>
      <c r="Q84" s="20"/>
    </row>
    <row r="85" spans="1:17">
      <c r="O85" s="20"/>
      <c r="P85" s="20"/>
      <c r="Q85" s="20"/>
    </row>
    <row r="86" spans="1:17">
      <c r="O86" s="20"/>
      <c r="P86" s="20"/>
      <c r="Q86" s="20"/>
    </row>
    <row r="87" spans="1:17">
      <c r="O87" s="20"/>
      <c r="P87" s="20"/>
      <c r="Q87" s="20"/>
    </row>
    <row r="108" spans="1:11" ht="15" thickBot="1">
      <c r="K108" s="20"/>
    </row>
    <row r="109" spans="1:11" ht="18.75" customHeight="1">
      <c r="A109" s="1" t="s">
        <v>14</v>
      </c>
      <c r="B109" s="2"/>
      <c r="C109" s="2"/>
      <c r="D109" s="2"/>
      <c r="E109" s="2"/>
      <c r="F109" s="2"/>
      <c r="G109" s="2"/>
      <c r="H109" s="2"/>
      <c r="I109" s="2"/>
      <c r="J109" s="3"/>
      <c r="K109" s="4"/>
    </row>
    <row r="110" spans="1:11" s="11" customFormat="1">
      <c r="A110" s="6" t="s">
        <v>1</v>
      </c>
      <c r="B110" s="7">
        <v>41091</v>
      </c>
      <c r="C110" s="8">
        <v>41275</v>
      </c>
      <c r="D110" s="7">
        <v>41456</v>
      </c>
      <c r="E110" s="8">
        <v>41640</v>
      </c>
      <c r="F110" s="7">
        <v>41821</v>
      </c>
      <c r="G110" s="8">
        <v>42005</v>
      </c>
      <c r="H110" s="7">
        <v>42186</v>
      </c>
      <c r="I110" s="8">
        <v>42370</v>
      </c>
      <c r="J110" s="27">
        <v>42552</v>
      </c>
      <c r="K110" s="10"/>
    </row>
    <row r="111" spans="1:11" ht="28">
      <c r="A111" s="6" t="s">
        <v>2</v>
      </c>
      <c r="B111" s="12">
        <f>'[1]D_Ministerstvo zah. vecí'!$X$2</f>
        <v>0.9</v>
      </c>
      <c r="C111" s="13">
        <f>'[1]D_Ministerstvo zah. vecí'!$AB$2</f>
        <v>0.30769230769230771</v>
      </c>
      <c r="D111" s="12">
        <f>'[1]D_Ministerstvo zah. vecí'!$AF$2</f>
        <v>0</v>
      </c>
      <c r="E111" s="13">
        <f>'[1]D_Ministerstvo zah. vecí'!$AJ$2</f>
        <v>0.35714285714285715</v>
      </c>
      <c r="F111" s="12">
        <f>'[1]D_Ministerstvo zah. vecí'!$AN$2</f>
        <v>7.1428571428571425E-2</v>
      </c>
      <c r="G111" s="13">
        <f>'[1]D_Ministerstvo zah. vecí'!$AR$2</f>
        <v>0.2857142857142857</v>
      </c>
      <c r="H111" s="12">
        <f>'[1]D_Ministerstvo zah. vecí'!$AV$2</f>
        <v>0.14285714285714285</v>
      </c>
      <c r="I111" s="13">
        <f>'[1]D_Ministerstvo zah. vecí'!$AZ$2</f>
        <v>0.33333333333333331</v>
      </c>
      <c r="J111" s="14">
        <f>'[1]D_Ministerstvo zah. vecí'!$BD$2</f>
        <v>0</v>
      </c>
      <c r="K111" s="15"/>
    </row>
    <row r="112" spans="1:11" ht="29" thickBot="1">
      <c r="A112" s="16" t="s">
        <v>3</v>
      </c>
      <c r="B112" s="17">
        <f>'[2]D_Ministerstvo zah. vecí'!$X$2</f>
        <v>0.49275362318840582</v>
      </c>
      <c r="C112" s="18">
        <f>'[2]D_Ministerstvo zah. vecí'!$AB$2</f>
        <v>0.35802469135802467</v>
      </c>
      <c r="D112" s="17">
        <f>'[2]D_Ministerstvo zah. vecí'!$AF$2</f>
        <v>0.28235294117647058</v>
      </c>
      <c r="E112" s="18">
        <f>'[2]D_Ministerstvo zah. vecí'!$AJ$2</f>
        <v>0.30681818181818182</v>
      </c>
      <c r="F112" s="17">
        <f>'[2]D_Ministerstvo zah. vecí'!$AN$2</f>
        <v>0.14606741573033707</v>
      </c>
      <c r="G112" s="18">
        <f>'[2]D_Ministerstvo zah. vecí'!$AR$2</f>
        <v>0.2087912087912088</v>
      </c>
      <c r="H112" s="17">
        <f>'[2]D_Ministerstvo zah. vecí'!$AV$2</f>
        <v>8.7912087912087919E-2</v>
      </c>
      <c r="I112" s="18">
        <f>'[2]D_Ministerstvo zah. vecí'!$AZ$2</f>
        <v>0.38095238095238093</v>
      </c>
      <c r="J112" s="19">
        <f>'[2]D_Ministerstvo zah. vecí'!$BD$2</f>
        <v>0</v>
      </c>
      <c r="K112" s="15"/>
    </row>
    <row r="113" spans="11:11">
      <c r="K113" s="20"/>
    </row>
    <row r="136" spans="1:17">
      <c r="O136" s="20"/>
      <c r="P136" s="20"/>
      <c r="Q136" s="20"/>
    </row>
    <row r="137" spans="1:17" ht="15" thickBot="1">
      <c r="O137" s="20"/>
      <c r="P137" s="20"/>
      <c r="Q137" s="20"/>
    </row>
    <row r="138" spans="1:17" ht="18">
      <c r="A138" s="1" t="s">
        <v>15</v>
      </c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3"/>
      <c r="O138" s="4"/>
      <c r="P138" s="4"/>
      <c r="Q138" s="4"/>
    </row>
    <row r="139" spans="1:17" s="11" customFormat="1">
      <c r="A139" s="6" t="s">
        <v>1</v>
      </c>
      <c r="B139" s="7">
        <v>40360</v>
      </c>
      <c r="C139" s="8">
        <v>40544</v>
      </c>
      <c r="D139" s="7">
        <v>40725</v>
      </c>
      <c r="E139" s="8">
        <v>40909</v>
      </c>
      <c r="F139" s="7">
        <v>41091</v>
      </c>
      <c r="G139" s="8">
        <v>41275</v>
      </c>
      <c r="H139" s="7">
        <v>41456</v>
      </c>
      <c r="I139" s="8">
        <v>41640</v>
      </c>
      <c r="J139" s="7">
        <v>41821</v>
      </c>
      <c r="K139" s="8">
        <v>42005</v>
      </c>
      <c r="L139" s="7">
        <v>42186</v>
      </c>
      <c r="M139" s="29">
        <v>42370</v>
      </c>
      <c r="N139" s="30">
        <v>42552</v>
      </c>
      <c r="O139" s="10"/>
      <c r="P139" s="28"/>
      <c r="Q139" s="10"/>
    </row>
    <row r="140" spans="1:17" ht="28">
      <c r="A140" s="6" t="s">
        <v>2</v>
      </c>
      <c r="B140" s="12">
        <f>'[1]D_Ministerstvo obrany'!$H$2</f>
        <v>8.3333333333333329E-2</v>
      </c>
      <c r="C140" s="13">
        <f>'[1]D_Ministerstvo obrany'!$L$2</f>
        <v>0.90909090909090906</v>
      </c>
      <c r="D140" s="12">
        <f>'[1]D_Ministerstvo obrany'!$P$2</f>
        <v>9.0909090909090912E-2</v>
      </c>
      <c r="E140" s="13">
        <f>'[1]D_Ministerstvo obrany'!$T$2</f>
        <v>0.2</v>
      </c>
      <c r="F140" s="12">
        <f>'[1]D_Ministerstvo obrany'!$X$2</f>
        <v>0.7</v>
      </c>
      <c r="G140" s="13">
        <f>'[1]D_Ministerstvo obrany'!$AB$2</f>
        <v>0.36363636363636365</v>
      </c>
      <c r="H140" s="12">
        <f>'[1]D_Ministerstvo obrany'!$AF$2</f>
        <v>0.125</v>
      </c>
      <c r="I140" s="13">
        <f>'[1]D_Ministerstvo obrany'!$AJ$2</f>
        <v>0.1111111111111111</v>
      </c>
      <c r="J140" s="12">
        <f>'[1]D_Ministerstvo obrany'!$AN$2</f>
        <v>0.125</v>
      </c>
      <c r="K140" s="13">
        <f>'[1]D_Ministerstvo obrany'!$AR$2</f>
        <v>9.0909090909090912E-2</v>
      </c>
      <c r="L140" s="12">
        <f>'[1]D_Ministerstvo obrany'!$AV$2</f>
        <v>0.16666666666666666</v>
      </c>
      <c r="M140" s="31">
        <f>[1]Zhrnutie!$X$8</f>
        <v>8.3333333333333329E-2</v>
      </c>
      <c r="N140" s="32">
        <f>[1]Zhrnutie!$Z$8</f>
        <v>0.75</v>
      </c>
      <c r="O140" s="15"/>
      <c r="P140" s="15"/>
      <c r="Q140" s="15"/>
    </row>
    <row r="141" spans="1:17" ht="29" thickBot="1">
      <c r="A141" s="16" t="s">
        <v>3</v>
      </c>
      <c r="B141" s="17">
        <f>'[2]D_Ministerstvo obrany'!$H$2</f>
        <v>3.125E-2</v>
      </c>
      <c r="C141" s="18">
        <f>'[2]D_Ministerstvo obrany'!$L$2</f>
        <v>0.23636363636363636</v>
      </c>
      <c r="D141" s="17">
        <f>'[2]D_Ministerstvo obrany'!$P$2</f>
        <v>0.1743119266055046</v>
      </c>
      <c r="E141" s="18">
        <f>'[2]D_Ministerstvo obrany'!$T$2</f>
        <v>5.0847457627118647E-2</v>
      </c>
      <c r="F141" s="17">
        <f>'[2]D_Ministerstvo obrany'!$X$2</f>
        <v>0.16666666666666666</v>
      </c>
      <c r="G141" s="18">
        <f>'[2]D_Ministerstvo obrany'!$AB$2</f>
        <v>0.1981981981981982</v>
      </c>
      <c r="H141" s="17">
        <f>'[2]D_Ministerstvo obrany'!$AF$2</f>
        <v>0.3</v>
      </c>
      <c r="I141" s="18">
        <f>'[2]D_Ministerstvo obrany'!$AJ$2</f>
        <v>5.3763440860215055E-2</v>
      </c>
      <c r="J141" s="17">
        <f>'[2]D_Ministerstvo obrany'!$AN$2</f>
        <v>6.8181818181818177E-2</v>
      </c>
      <c r="K141" s="18">
        <f>'[2]D_Ministerstvo obrany'!$AR$2</f>
        <v>0.12631578947368421</v>
      </c>
      <c r="L141" s="17">
        <f>'[2]D_Ministerstvo obrany'!$AV$2</f>
        <v>0.13592233009708737</v>
      </c>
      <c r="M141" s="33">
        <f>[2]Zhrnutie!$X$8</f>
        <v>0.12244897959183673</v>
      </c>
      <c r="N141" s="34">
        <f>[2]Zhrnutie!$Z$8</f>
        <v>0.1553398058252427</v>
      </c>
      <c r="O141" s="15"/>
      <c r="P141" s="15"/>
      <c r="Q141" s="15"/>
    </row>
    <row r="142" spans="1:17">
      <c r="O142" s="20"/>
      <c r="P142" s="20"/>
      <c r="Q142" s="20"/>
    </row>
    <row r="143" spans="1:17">
      <c r="P143" s="35"/>
    </row>
    <row r="144" spans="1:17">
      <c r="P144" s="35"/>
    </row>
    <row r="164" spans="1:17" ht="15" thickBot="1">
      <c r="O164" s="20"/>
      <c r="P164" s="20"/>
      <c r="Q164" s="20"/>
    </row>
    <row r="165" spans="1:17" ht="30" customHeight="1">
      <c r="A165" s="1" t="s">
        <v>16</v>
      </c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3"/>
      <c r="O165" s="4"/>
      <c r="P165" s="4"/>
      <c r="Q165" s="4"/>
    </row>
    <row r="166" spans="1:17" s="11" customFormat="1">
      <c r="A166" s="6" t="s">
        <v>1</v>
      </c>
      <c r="B166" s="7">
        <v>40360</v>
      </c>
      <c r="C166" s="8">
        <v>40544</v>
      </c>
      <c r="D166" s="7">
        <v>40725</v>
      </c>
      <c r="E166" s="8">
        <v>40909</v>
      </c>
      <c r="F166" s="7">
        <v>41091</v>
      </c>
      <c r="G166" s="8">
        <v>41275</v>
      </c>
      <c r="H166" s="7">
        <v>41456</v>
      </c>
      <c r="I166" s="8">
        <v>41640</v>
      </c>
      <c r="J166" s="7">
        <v>41821</v>
      </c>
      <c r="K166" s="8">
        <v>42005</v>
      </c>
      <c r="L166" s="7">
        <v>42186</v>
      </c>
      <c r="M166" s="8">
        <v>42370</v>
      </c>
      <c r="N166" s="27">
        <v>42552</v>
      </c>
      <c r="O166" s="10"/>
      <c r="P166" s="28"/>
      <c r="Q166" s="10"/>
    </row>
    <row r="167" spans="1:17" ht="28">
      <c r="A167" s="6" t="s">
        <v>2</v>
      </c>
      <c r="B167" s="12">
        <f>'[1]D_Ministerstvo živ. prostredia'!$H$2</f>
        <v>0.6</v>
      </c>
      <c r="C167" s="13">
        <f>'[1]D_Ministerstvo živ. prostredia'!$L$2</f>
        <v>0.6</v>
      </c>
      <c r="D167" s="12">
        <f>'[1]D_Ministerstvo živ. prostredia'!$P$2</f>
        <v>0</v>
      </c>
      <c r="E167" s="13">
        <f>'[1]D_Ministerstvo živ. prostredia'!$T$2</f>
        <v>0</v>
      </c>
      <c r="F167" s="12">
        <f>'[1]D_Ministerstvo živ. prostredia'!$X$2</f>
        <v>0.54545454545454541</v>
      </c>
      <c r="G167" s="13">
        <f>'[1]D_Ministerstvo živ. prostredia'!$AB$2</f>
        <v>8.3333333333333329E-2</v>
      </c>
      <c r="H167" s="12">
        <f>'[1]D_Ministerstvo živ. prostredia'!$AF$2</f>
        <v>0</v>
      </c>
      <c r="I167" s="13">
        <f>'[1]D_Ministerstvo živ. prostredia'!$AJ$2</f>
        <v>8.3333333333333329E-2</v>
      </c>
      <c r="J167" s="12">
        <f>'[1]D_Ministerstvo živ. prostredia'!$AN$2</f>
        <v>0</v>
      </c>
      <c r="K167" s="13">
        <f>'[1]D_Ministerstvo živ. prostredia'!$AR$2</f>
        <v>0</v>
      </c>
      <c r="L167" s="12">
        <f>'[1]D_Ministerstvo živ. prostredia'!$AV$2</f>
        <v>9.0909090909090912E-2</v>
      </c>
      <c r="M167" s="31">
        <f>[1]Zhrnutie!$X$9</f>
        <v>0.18181818181818182</v>
      </c>
      <c r="N167" s="32">
        <f>[1]Zhrnutie!$Z$9</f>
        <v>0.7</v>
      </c>
      <c r="O167" s="15"/>
      <c r="P167" s="15"/>
      <c r="Q167" s="15"/>
    </row>
    <row r="168" spans="1:17" ht="29" thickBot="1">
      <c r="A168" s="16" t="s">
        <v>3</v>
      </c>
      <c r="B168" s="17">
        <f>'[2]D_Ministerstvo živ. prostredia'!$H$2</f>
        <v>0.10869565217391304</v>
      </c>
      <c r="C168" s="18">
        <f>'[2]D_Ministerstvo živ. prostredia'!$L$2</f>
        <v>0.68421052631578949</v>
      </c>
      <c r="D168" s="17">
        <f>'[2]D_Ministerstvo živ. prostredia'!$P$2</f>
        <v>6.8965517241379309E-2</v>
      </c>
      <c r="E168" s="18">
        <f>'[2]D_Ministerstvo živ. prostredia'!$T$2</f>
        <v>0</v>
      </c>
      <c r="F168" s="17">
        <f>'[2]D_Ministerstvo živ. prostredia'!$X$2</f>
        <v>0.3</v>
      </c>
      <c r="G168" s="18">
        <f>'[2]D_Ministerstvo živ. prostredia'!$AB$2</f>
        <v>0.1</v>
      </c>
      <c r="H168" s="17">
        <f>'[2]D_Ministerstvo živ. prostredia'!$AF$2</f>
        <v>0</v>
      </c>
      <c r="I168" s="18">
        <f>'[2]D_Ministerstvo živ. prostredia'!$AJ$2</f>
        <v>2.1276595744680851E-2</v>
      </c>
      <c r="J168" s="17">
        <f>'[2]D_Ministerstvo živ. prostredia'!$AN$2</f>
        <v>1.7857142857142856E-2</v>
      </c>
      <c r="K168" s="18">
        <f>'[2]D_Ministerstvo živ. prostredia'!$AR$2</f>
        <v>0</v>
      </c>
      <c r="L168" s="17">
        <f>'[2]D_Ministerstvo živ. prostredia'!$AV$2</f>
        <v>8.8888888888888892E-2</v>
      </c>
      <c r="M168" s="18">
        <f>'[2]D_Ministerstvo živ. prostredia'!$AZ$2</f>
        <v>5.2631578947368418E-2</v>
      </c>
      <c r="N168" s="19">
        <f>'[2]D_Ministerstvo živ. prostredia'!$BD$2</f>
        <v>0.39393939393939392</v>
      </c>
      <c r="O168" s="15"/>
      <c r="P168" s="15"/>
      <c r="Q168" s="15"/>
    </row>
    <row r="169" spans="1:17">
      <c r="O169" s="20"/>
      <c r="P169" s="20"/>
      <c r="Q169" s="20"/>
    </row>
    <row r="170" spans="1:17">
      <c r="O170" s="20"/>
      <c r="P170" s="20"/>
      <c r="Q170" s="20"/>
    </row>
    <row r="171" spans="1:17">
      <c r="O171" s="20"/>
      <c r="P171" s="20"/>
      <c r="Q171" s="20"/>
    </row>
    <row r="195" spans="1:17">
      <c r="O195" s="20"/>
      <c r="P195" s="20"/>
      <c r="Q195" s="20"/>
    </row>
    <row r="196" spans="1:17">
      <c r="O196" s="20"/>
      <c r="P196" s="20"/>
      <c r="Q196" s="20"/>
    </row>
    <row r="197" spans="1:17" ht="15" thickBot="1">
      <c r="O197" s="20"/>
      <c r="P197" s="20"/>
      <c r="Q197" s="20"/>
    </row>
    <row r="198" spans="1:17" ht="30" customHeight="1">
      <c r="A198" s="1" t="s">
        <v>17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3"/>
      <c r="O198" s="4"/>
      <c r="P198" s="4"/>
      <c r="Q198" s="4"/>
    </row>
    <row r="199" spans="1:17" s="11" customFormat="1">
      <c r="A199" s="6" t="s">
        <v>1</v>
      </c>
      <c r="B199" s="7">
        <v>40360</v>
      </c>
      <c r="C199" s="8">
        <v>40544</v>
      </c>
      <c r="D199" s="7">
        <v>40725</v>
      </c>
      <c r="E199" s="8">
        <v>40909</v>
      </c>
      <c r="F199" s="7">
        <v>41091</v>
      </c>
      <c r="G199" s="8">
        <v>41275</v>
      </c>
      <c r="H199" s="7">
        <v>41456</v>
      </c>
      <c r="I199" s="8">
        <v>41640</v>
      </c>
      <c r="J199" s="7">
        <v>41821</v>
      </c>
      <c r="K199" s="8">
        <v>42005</v>
      </c>
      <c r="L199" s="7">
        <v>42186</v>
      </c>
      <c r="M199" s="8">
        <v>42370</v>
      </c>
      <c r="N199" s="27">
        <v>42552</v>
      </c>
      <c r="O199" s="10"/>
      <c r="P199" s="28"/>
      <c r="Q199" s="10"/>
    </row>
    <row r="200" spans="1:17" ht="28">
      <c r="A200" s="6" t="s">
        <v>2</v>
      </c>
      <c r="B200" s="12">
        <f>'[1]D_Ministerstvo vnútra'!$H$2</f>
        <v>0</v>
      </c>
      <c r="C200" s="13">
        <f>'[1]D_Ministerstvo vnútra'!$L$2</f>
        <v>1</v>
      </c>
      <c r="D200" s="12">
        <f>'[1]D_Ministerstvo vnútra'!$P$2</f>
        <v>0</v>
      </c>
      <c r="E200" s="13">
        <f>'[1]D_Ministerstvo vnútra'!$T$2</f>
        <v>0.25</v>
      </c>
      <c r="F200" s="12">
        <f>'[1]D_Ministerstvo vnútra'!$X$2</f>
        <v>0.5</v>
      </c>
      <c r="G200" s="13">
        <f>'[1]D_Ministerstvo vnútra'!$AB$2</f>
        <v>0.15384615384615385</v>
      </c>
      <c r="H200" s="12">
        <f>'[1]D_Ministerstvo vnútra'!$AF$2</f>
        <v>0</v>
      </c>
      <c r="I200" s="13">
        <f>'[1]D_Ministerstvo vnútra'!$AJ$2</f>
        <v>0</v>
      </c>
      <c r="J200" s="12">
        <f>'[1]D_Ministerstvo vnútra'!$AN$2</f>
        <v>0</v>
      </c>
      <c r="K200" s="13">
        <f>'[1]D_Ministerstvo vnútra'!$AR$2</f>
        <v>0</v>
      </c>
      <c r="L200" s="12">
        <f>'[1]D_Ministerstvo vnútra'!$AV$2</f>
        <v>0</v>
      </c>
      <c r="M200" s="13">
        <f>'[1]D_Ministerstvo vnútra'!$AZ$2</f>
        <v>0</v>
      </c>
      <c r="N200" s="14">
        <f>'[1]D_Ministerstvo vnútra'!$BD$2</f>
        <v>0.3125</v>
      </c>
      <c r="O200" s="15"/>
      <c r="P200" s="15"/>
      <c r="Q200" s="15"/>
    </row>
    <row r="201" spans="1:17" ht="29" thickBot="1">
      <c r="A201" s="16" t="s">
        <v>3</v>
      </c>
      <c r="B201" s="17">
        <f>'[2]D_Ministerstvo vnútra'!$H$2</f>
        <v>0.04</v>
      </c>
      <c r="C201" s="18">
        <f>'[2]D_Ministerstvo vnútra'!$L$2</f>
        <v>0.76190476190476186</v>
      </c>
      <c r="D201" s="17">
        <f>'[2]D_Ministerstvo vnútra'!$P$2</f>
        <v>0</v>
      </c>
      <c r="E201" s="18">
        <f>'[2]D_Ministerstvo vnútra'!$T$2</f>
        <v>0.2</v>
      </c>
      <c r="F201" s="17">
        <f>'[2]D_Ministerstvo vnútra'!$X$2</f>
        <v>0.54545454545454541</v>
      </c>
      <c r="G201" s="18">
        <f>'[2]D_Ministerstvo vnútra'!$AB$2</f>
        <v>9.5238095238095233E-2</v>
      </c>
      <c r="H201" s="17">
        <f>'[2]D_Ministerstvo vnútra'!$AF$2</f>
        <v>0</v>
      </c>
      <c r="I201" s="18">
        <f>'[2]D_Ministerstvo vnútra'!$AJ$2</f>
        <v>0</v>
      </c>
      <c r="J201" s="17">
        <f>'[2]D_Ministerstvo vnútra'!$AN$2</f>
        <v>3.8461538461538464E-2</v>
      </c>
      <c r="K201" s="18">
        <f>'[2]D_Ministerstvo vnútra'!$AR$2</f>
        <v>0</v>
      </c>
      <c r="L201" s="17">
        <f>'[2]D_Ministerstvo vnútra'!$AV$2</f>
        <v>0</v>
      </c>
      <c r="M201" s="18">
        <f>'[2]D_Ministerstvo vnútra'!$AZ$2</f>
        <v>3.7037037037037035E-2</v>
      </c>
      <c r="N201" s="19">
        <f>'[2]D_Ministerstvo vnútra'!$BD$2</f>
        <v>0.25925925925925924</v>
      </c>
      <c r="O201" s="15"/>
      <c r="P201" s="15"/>
      <c r="Q201" s="15"/>
    </row>
    <row r="202" spans="1:17">
      <c r="O202" s="20"/>
      <c r="P202" s="20"/>
      <c r="Q202" s="20"/>
    </row>
    <row r="203" spans="1:17">
      <c r="O203" s="20"/>
      <c r="P203" s="20"/>
      <c r="Q203" s="20"/>
    </row>
    <row r="204" spans="1:17">
      <c r="O204" s="20"/>
      <c r="P204" s="20"/>
      <c r="Q204" s="20"/>
    </row>
    <row r="205" spans="1:17">
      <c r="O205" s="20"/>
      <c r="P205" s="20"/>
      <c r="Q205" s="20"/>
    </row>
    <row r="227" spans="1:17" ht="15" thickBot="1">
      <c r="H227" s="20"/>
      <c r="I227" s="20"/>
      <c r="J227" s="20"/>
      <c r="K227" s="20"/>
      <c r="L227" s="20"/>
      <c r="M227" s="20"/>
      <c r="N227" s="20"/>
      <c r="O227" s="20"/>
      <c r="P227" s="20"/>
      <c r="Q227" s="20"/>
    </row>
    <row r="228" spans="1:17" ht="18">
      <c r="A228" s="1" t="s">
        <v>18</v>
      </c>
      <c r="B228" s="2"/>
      <c r="C228" s="2"/>
      <c r="D228" s="2"/>
      <c r="E228" s="2"/>
      <c r="F228" s="2"/>
      <c r="G228" s="3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>
      <c r="A229" s="6" t="s">
        <v>1</v>
      </c>
      <c r="B229" s="29">
        <v>40908</v>
      </c>
      <c r="C229" s="29">
        <v>41274</v>
      </c>
      <c r="D229" s="29">
        <v>41639</v>
      </c>
      <c r="E229" s="29">
        <v>42004</v>
      </c>
      <c r="F229" s="36">
        <v>42369</v>
      </c>
      <c r="G229" s="30">
        <v>42552</v>
      </c>
      <c r="H229" s="10"/>
      <c r="I229" s="10"/>
      <c r="J229" s="10"/>
      <c r="K229" s="28"/>
      <c r="L229" s="10"/>
      <c r="M229" s="10"/>
      <c r="N229" s="10"/>
      <c r="O229" s="10"/>
      <c r="P229" s="28"/>
      <c r="Q229" s="10"/>
    </row>
    <row r="230" spans="1:17" ht="28">
      <c r="A230" s="6" t="s">
        <v>2</v>
      </c>
      <c r="B230" s="37">
        <f>'[1]D_Ministerstvo práce'!$H$2</f>
        <v>0.15384615384615385</v>
      </c>
      <c r="C230" s="37">
        <f>'[1]D_Ministerstvo práce'!$L$2</f>
        <v>0.91666666666666663</v>
      </c>
      <c r="D230" s="37">
        <f>'[1]D_Ministerstvo práce'!$P$2</f>
        <v>0</v>
      </c>
      <c r="E230" s="37">
        <f>'[1]D_Ministerstvo práce'!$T$2</f>
        <v>0</v>
      </c>
      <c r="F230" s="38">
        <f>'[1]D_Ministerstvo práce'!$X$2</f>
        <v>6.6666666666666666E-2</v>
      </c>
      <c r="G230" s="39">
        <f>'[1]D_Ministerstvo práce'!$AB$2</f>
        <v>0.30769230769230771</v>
      </c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1:17" ht="29" thickBot="1">
      <c r="A231" s="16" t="s">
        <v>3</v>
      </c>
      <c r="B231" s="40">
        <f>'[2]D_Ministerstvo práce'!$H$2</f>
        <v>0.27450980392156865</v>
      </c>
      <c r="C231" s="40">
        <f>'[2]D_Ministerstvo práce'!$L$2</f>
        <v>0.48148148148148145</v>
      </c>
      <c r="D231" s="40">
        <f>'[2]D_Ministerstvo práce'!$P$2</f>
        <v>0.11864406779661017</v>
      </c>
      <c r="E231" s="40">
        <f>'[2]D_Ministerstvo práce'!$T$2</f>
        <v>1.5151515151515152E-2</v>
      </c>
      <c r="F231" s="41">
        <f>'[2]D_Ministerstvo práce'!$X$2</f>
        <v>0.15</v>
      </c>
      <c r="G231" s="42">
        <f>'[2]D_Ministerstvo práce'!$AB$2</f>
        <v>0.125</v>
      </c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1:17">
      <c r="H232" s="20"/>
      <c r="I232" s="20"/>
      <c r="J232" s="20"/>
      <c r="K232" s="20"/>
      <c r="L232" s="20"/>
      <c r="M232" s="20"/>
      <c r="N232" s="20"/>
      <c r="O232" s="20"/>
      <c r="P232" s="20"/>
      <c r="Q232" s="20"/>
    </row>
    <row r="250" spans="1:10" ht="18.75" customHeight="1" thickBot="1">
      <c r="A250" s="43" t="s">
        <v>19</v>
      </c>
      <c r="B250" s="44"/>
      <c r="C250" s="44"/>
      <c r="D250" s="44"/>
      <c r="E250" s="44"/>
      <c r="F250" s="44"/>
      <c r="G250" s="44"/>
      <c r="H250" s="44"/>
      <c r="I250" s="44"/>
      <c r="J250" s="44"/>
    </row>
    <row r="251" spans="1:10">
      <c r="A251" s="45" t="s">
        <v>1</v>
      </c>
      <c r="B251" s="46">
        <v>40724</v>
      </c>
      <c r="C251" s="46">
        <v>41090</v>
      </c>
      <c r="D251" s="46">
        <v>41455</v>
      </c>
      <c r="E251" s="46">
        <v>41661</v>
      </c>
      <c r="F251" s="46">
        <v>41820</v>
      </c>
      <c r="G251" s="46">
        <v>42006</v>
      </c>
      <c r="H251" s="47">
        <v>42217</v>
      </c>
      <c r="I251" s="47">
        <v>42370</v>
      </c>
      <c r="J251" s="48">
        <v>42552</v>
      </c>
    </row>
    <row r="252" spans="1:10" ht="28">
      <c r="A252" s="6" t="s">
        <v>2</v>
      </c>
      <c r="B252" s="37">
        <f>'[1]D_Ministerstvo hospodárstva'!$H$2</f>
        <v>0.6</v>
      </c>
      <c r="C252" s="37">
        <f>'[1]D_Ministerstvo hospodárstva'!$L$2</f>
        <v>0.72727272727272729</v>
      </c>
      <c r="D252" s="37">
        <f>'[1]D_Ministerstvo hospodárstva'!$P$2</f>
        <v>0.1</v>
      </c>
      <c r="E252" s="37">
        <f>'[1]D_Ministerstvo hospodárstva'!$T$2</f>
        <v>9.0909090909090912E-2</v>
      </c>
      <c r="F252" s="37">
        <f>'[1]D_Ministerstvo hospodárstva'!$X$2</f>
        <v>0</v>
      </c>
      <c r="G252" s="37">
        <f>'[1]D_Ministerstvo hospodárstva'!$AB$2</f>
        <v>0.6</v>
      </c>
      <c r="H252" s="31">
        <f>'[1]D_Ministerstvo hospodárstva'!$AF$2</f>
        <v>0.54545454545454541</v>
      </c>
      <c r="I252" s="31">
        <f>'[1]D_Ministerstvo hospodárstva'!$AJ$2</f>
        <v>0</v>
      </c>
      <c r="J252" s="31">
        <f>'[1]D_Ministerstvo hospodárstva'!$AN$2</f>
        <v>0.5</v>
      </c>
    </row>
    <row r="253" spans="1:10" ht="29" thickBot="1">
      <c r="A253" s="16" t="s">
        <v>3</v>
      </c>
      <c r="B253" s="40">
        <f>'[2]D_Ministerstvo hospodárstva'!$H$2</f>
        <v>0.45833333333333331</v>
      </c>
      <c r="C253" s="40">
        <f>'[2]D_Ministerstvo hospodárstva'!$L$2</f>
        <v>0.39344262295081966</v>
      </c>
      <c r="D253" s="40">
        <f>'[2]D_Ministerstvo hospodárstva'!$P$2</f>
        <v>0.21153846153846154</v>
      </c>
      <c r="E253" s="40">
        <f>'[2]D_Ministerstvo hospodárstva'!$T$2</f>
        <v>0.11320754716981132</v>
      </c>
      <c r="F253" s="40">
        <f>'[2]D_Ministerstvo hospodárstva'!$X$2</f>
        <v>0.10526315789473684</v>
      </c>
      <c r="G253" s="40">
        <f>'[2]D_Ministerstvo hospodárstva'!$AB$2</f>
        <v>0.31914893617021278</v>
      </c>
      <c r="H253" s="33">
        <f>'[2]D_Ministerstvo hospodárstva'!$AF$2</f>
        <v>0.21153846153846154</v>
      </c>
      <c r="I253" s="33">
        <f>'[2]D_Ministerstvo hospodárstva'!$AJ$2</f>
        <v>9.6153846153846159E-2</v>
      </c>
      <c r="J253" s="33">
        <f>'[2]D_Ministerstvo hospodárstva'!$AN$2</f>
        <v>0.30612244897959184</v>
      </c>
    </row>
    <row r="268" spans="1:11">
      <c r="H268" s="20"/>
      <c r="I268" s="20"/>
      <c r="J268" s="20"/>
      <c r="K268" s="20"/>
    </row>
    <row r="269" spans="1:11">
      <c r="H269" s="20"/>
      <c r="I269" s="20"/>
      <c r="J269" s="20"/>
      <c r="K269" s="20"/>
    </row>
    <row r="270" spans="1:11" ht="19.5" customHeight="1" thickBot="1">
      <c r="A270" s="49" t="s">
        <v>20</v>
      </c>
      <c r="B270" s="50"/>
      <c r="C270" s="50"/>
      <c r="D270" s="50"/>
      <c r="E270" s="50"/>
      <c r="F270" s="50"/>
      <c r="G270" s="50"/>
      <c r="H270" s="4"/>
      <c r="I270" s="4"/>
      <c r="J270" s="4"/>
      <c r="K270" s="20"/>
    </row>
    <row r="271" spans="1:11">
      <c r="A271" s="45" t="s">
        <v>1</v>
      </c>
      <c r="B271" s="46">
        <v>40724</v>
      </c>
      <c r="C271" s="46">
        <v>41090</v>
      </c>
      <c r="D271" s="46">
        <v>41455</v>
      </c>
      <c r="E271" s="46">
        <v>41661</v>
      </c>
      <c r="F271" s="46">
        <v>41820</v>
      </c>
      <c r="G271" s="51">
        <v>42006</v>
      </c>
      <c r="H271" s="52"/>
      <c r="I271" s="52"/>
      <c r="J271" s="52"/>
      <c r="K271" s="20"/>
    </row>
    <row r="272" spans="1:11" ht="28">
      <c r="A272" s="6" t="s">
        <v>2</v>
      </c>
      <c r="B272" s="37">
        <f>'[1]D_Ministerstvo pôdohospodárstva'!$H$2</f>
        <v>0.36363636363636365</v>
      </c>
      <c r="C272" s="37">
        <f>'[1]D_Ministerstvo pôdohospodárstva'!$L$2</f>
        <v>0.66666666666666663</v>
      </c>
      <c r="D272" s="37">
        <f>'[1]D_Ministerstvo pôdohospodárstva'!$P$2</f>
        <v>0.33333333333333331</v>
      </c>
      <c r="E272" s="37">
        <f>'[1]D_Ministerstvo pôdohospodárstva'!$T$2</f>
        <v>0</v>
      </c>
      <c r="F272" s="37">
        <f>'[1]D_Ministerstvo pôdohospodárstva'!$X$2</f>
        <v>0.2</v>
      </c>
      <c r="G272" s="39">
        <f>'[1]D_Ministerstvo pôdohospodárstva'!$AB$2</f>
        <v>0.8</v>
      </c>
      <c r="H272" s="15"/>
      <c r="I272" s="15"/>
      <c r="J272" s="15"/>
      <c r="K272" s="20"/>
    </row>
    <row r="273" spans="1:11" ht="29" thickBot="1">
      <c r="A273" s="16" t="s">
        <v>3</v>
      </c>
      <c r="B273" s="40">
        <f>'[2]D_Ministerstvo pôdohospodárstva'!$H$2</f>
        <v>0.3</v>
      </c>
      <c r="C273" s="40">
        <f>'[2]D_Ministerstvo pôdohospodárstva'!$L$2</f>
        <v>0.43181818181818182</v>
      </c>
      <c r="D273" s="40">
        <f>'[2]D_Ministerstvo pôdohospodárstva'!$P$2</f>
        <v>0.29166666666666669</v>
      </c>
      <c r="E273" s="40">
        <f>'[2]D_Ministerstvo pôdohospodárstva'!$T$2</f>
        <v>0.12727272727272726</v>
      </c>
      <c r="F273" s="40">
        <f>'[2]D_Ministerstvo pôdohospodárstva'!$X$2</f>
        <v>0.16666666666666666</v>
      </c>
      <c r="G273" s="42">
        <f>'[2]D_Ministerstvo pôdohospodárstva'!$AB$2</f>
        <v>0.54166666666666663</v>
      </c>
      <c r="H273" s="15"/>
      <c r="I273" s="15"/>
      <c r="J273" s="15"/>
      <c r="K273" s="20"/>
    </row>
    <row r="274" spans="1:11">
      <c r="H274" s="20"/>
      <c r="I274" s="20"/>
      <c r="J274" s="20"/>
      <c r="K274" s="20"/>
    </row>
    <row r="291" spans="1:10" ht="15" thickBot="1"/>
    <row r="292" spans="1:10" ht="18">
      <c r="A292" s="1" t="s">
        <v>21</v>
      </c>
      <c r="B292" s="2"/>
      <c r="C292" s="2"/>
      <c r="D292" s="2"/>
      <c r="E292" s="2"/>
      <c r="F292" s="2"/>
      <c r="G292" s="2"/>
      <c r="H292" s="2"/>
      <c r="I292" s="2"/>
      <c r="J292" s="3"/>
    </row>
    <row r="293" spans="1:10">
      <c r="A293" s="6" t="s">
        <v>1</v>
      </c>
      <c r="B293" s="29">
        <v>41091</v>
      </c>
      <c r="C293" s="29">
        <v>41275</v>
      </c>
      <c r="D293" s="29">
        <v>41456</v>
      </c>
      <c r="E293" s="29">
        <v>41640</v>
      </c>
      <c r="F293" s="29">
        <v>41821</v>
      </c>
      <c r="G293" s="29">
        <v>42005</v>
      </c>
      <c r="H293" s="29">
        <v>42186</v>
      </c>
      <c r="I293" s="29">
        <v>42370</v>
      </c>
      <c r="J293" s="30">
        <v>42552</v>
      </c>
    </row>
    <row r="294" spans="1:10" ht="28">
      <c r="A294" s="6" t="s">
        <v>2</v>
      </c>
      <c r="B294" s="31">
        <f>'[1]D_Ministerstvo školstva'!$H$2</f>
        <v>0.38461538461538464</v>
      </c>
      <c r="C294" s="31">
        <f>'[1]D_Ministerstvo školstva'!$L$2</f>
        <v>9.0909090909090912E-2</v>
      </c>
      <c r="D294" s="31">
        <f>'[1]D_Ministerstvo školstva'!$P$2</f>
        <v>9.0909090909090912E-2</v>
      </c>
      <c r="E294" s="31">
        <f>'[1]D_Ministerstvo školstva'!$T$2</f>
        <v>0</v>
      </c>
      <c r="F294" s="31">
        <f>'[1]D_Ministerstvo školstva'!$X$2</f>
        <v>0.15384615384615385</v>
      </c>
      <c r="G294" s="31">
        <f>'[1]D_Ministerstvo školstva'!$AB$2</f>
        <v>0.41666666666666669</v>
      </c>
      <c r="H294" s="31">
        <f>'[1]D_Ministerstvo školstva'!$AF$2</f>
        <v>0.25</v>
      </c>
      <c r="I294" s="31">
        <f>'[1]D_Ministerstvo školstva'!$AJ$2</f>
        <v>0.15384615384615385</v>
      </c>
      <c r="J294" s="31">
        <f>'[1]D_Ministerstvo školstva'!$AN$2</f>
        <v>0.61538461538461542</v>
      </c>
    </row>
    <row r="295" spans="1:10" ht="29" thickBot="1">
      <c r="A295" s="16" t="s">
        <v>3</v>
      </c>
      <c r="B295" s="33">
        <f>'[2]D_Ministerstvo školstva'!$H$2</f>
        <v>0.1</v>
      </c>
      <c r="C295" s="33">
        <f>'[2]D_Ministerstvo školstva'!$L$2</f>
        <v>5.7692307692307696E-2</v>
      </c>
      <c r="D295" s="33">
        <f>'[2]D_Ministerstvo školstva'!$P$2</f>
        <v>5.4545454545454543E-2</v>
      </c>
      <c r="E295" s="33">
        <f>'[2]D_Ministerstvo školstva'!$T$2</f>
        <v>0</v>
      </c>
      <c r="F295" s="33">
        <f>'[2]D_Ministerstvo školstva'!$X$2</f>
        <v>4.4776119402985072E-2</v>
      </c>
      <c r="G295" s="33">
        <f>'[2]D_Ministerstvo školstva'!$AB$2</f>
        <v>0.21875</v>
      </c>
      <c r="H295" s="33">
        <f>'[2]D_Ministerstvo školstva'!$AF$2</f>
        <v>0.18055555555555555</v>
      </c>
      <c r="I295" s="33">
        <f>'[2]D_Ministerstvo školstva'!$AJ$2</f>
        <v>0.14925373134328357</v>
      </c>
      <c r="J295" s="33">
        <f>'[2]D_Ministerstvo školstva'!$AN$2</f>
        <v>0.28333333333333333</v>
      </c>
    </row>
    <row r="308" spans="1:12" ht="18">
      <c r="A308" s="53" t="s">
        <v>22</v>
      </c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4"/>
    </row>
    <row r="309" spans="1:12">
      <c r="A309" s="6" t="s">
        <v>1</v>
      </c>
      <c r="B309" s="7">
        <v>40360</v>
      </c>
      <c r="C309" s="8">
        <v>40544</v>
      </c>
      <c r="D309" s="7">
        <v>40725</v>
      </c>
      <c r="E309" s="8">
        <v>40909</v>
      </c>
      <c r="F309" s="7">
        <v>41091</v>
      </c>
      <c r="G309" s="8">
        <v>41275</v>
      </c>
      <c r="H309" s="7">
        <v>41456</v>
      </c>
      <c r="I309" s="8">
        <v>41640</v>
      </c>
      <c r="J309" s="7">
        <v>41821</v>
      </c>
      <c r="K309" s="8">
        <v>42005</v>
      </c>
      <c r="L309" s="7">
        <v>42186</v>
      </c>
    </row>
    <row r="310" spans="1:12" ht="28">
      <c r="A310" s="6" t="s">
        <v>2</v>
      </c>
      <c r="B310" s="55">
        <f>'[1]D_Úrad vlády'!$H$2</f>
        <v>0</v>
      </c>
      <c r="C310" s="55">
        <f>'[1]D_Úrad vlády'!$L$2</f>
        <v>0.75</v>
      </c>
      <c r="D310" s="55">
        <f>'[1]D_Úrad vlády'!$P$2</f>
        <v>0.22222222222222221</v>
      </c>
      <c r="E310" s="55">
        <f>'[1]D_Úrad vlády'!$T$2</f>
        <v>0</v>
      </c>
      <c r="F310" s="55">
        <f>'[1]D_Úrad vlády'!$X$2</f>
        <v>0.5714285714285714</v>
      </c>
      <c r="G310" s="55">
        <f>'[1]D_Úrad vlády'!$AB$2</f>
        <v>0</v>
      </c>
      <c r="H310" s="55">
        <f>'[1]D_Úrad vlády'!$AF$2</f>
        <v>0</v>
      </c>
      <c r="I310" s="55">
        <f>'[1]D_Úrad vlády'!$AJ$2</f>
        <v>0</v>
      </c>
      <c r="J310" s="55">
        <f>'[1]D_Úrad vlády'!$AN$2</f>
        <v>0</v>
      </c>
      <c r="K310" s="55">
        <f>'[1]D_Úrad vlády'!$AR$2</f>
        <v>0</v>
      </c>
      <c r="L310" s="55">
        <f>'[1]D_Úrad vlády'!$AV$2</f>
        <v>0.14285714285714285</v>
      </c>
    </row>
    <row r="311" spans="1:12" ht="29" thickBot="1">
      <c r="A311" s="16" t="s">
        <v>3</v>
      </c>
      <c r="B311" s="56">
        <f>'[2]D_Úrad vlády'!$H$2</f>
        <v>0.02</v>
      </c>
      <c r="C311" s="56">
        <f>'[2]D_Úrad vlády'!$L$2</f>
        <v>0.43902439024390244</v>
      </c>
      <c r="D311" s="56">
        <f>'[2]D_Úrad vlády'!$P$2</f>
        <v>0.21621621621621623</v>
      </c>
      <c r="E311" s="56">
        <f>'[2]D_Úrad vlády'!$T$2</f>
        <v>1.6949152542372881E-2</v>
      </c>
      <c r="F311" s="56">
        <f>'[2]D_Úrad vlády'!$X$2</f>
        <v>0.46511627906976744</v>
      </c>
      <c r="G311" s="56">
        <f>'[2]D_Úrad vlády'!$AB$2</f>
        <v>8.5714285714285715E-2</v>
      </c>
      <c r="H311" s="56">
        <f>'[2]D_Úrad vlády'!$AF$2</f>
        <v>0</v>
      </c>
      <c r="I311" s="56">
        <f>'[2]D_Úrad vlády'!$AJ$2</f>
        <v>0</v>
      </c>
      <c r="J311" s="56">
        <f>'[2]D_Úrad vlády'!$AN$2</f>
        <v>1.5873015873015872E-2</v>
      </c>
      <c r="K311" s="56">
        <f>'[2]D_Úrad vlády'!$AR$2</f>
        <v>4.2857142857142858E-2</v>
      </c>
      <c r="L311" s="56">
        <f>'[2]D_Úrad vlády'!$AV$2</f>
        <v>7.1428571428571425E-2</v>
      </c>
    </row>
    <row r="323" spans="1:12" ht="15" thickBot="1"/>
    <row r="324" spans="1:12" ht="45.75" customHeight="1" thickBot="1">
      <c r="A324" s="57" t="s">
        <v>23</v>
      </c>
      <c r="B324" s="58"/>
      <c r="C324" s="58"/>
      <c r="D324" s="58"/>
      <c r="E324" s="58"/>
      <c r="F324" s="58"/>
      <c r="G324" s="58"/>
      <c r="H324" s="58"/>
      <c r="I324" s="58"/>
      <c r="J324" s="59"/>
    </row>
    <row r="325" spans="1:12" ht="72.75" customHeight="1" thickBot="1">
      <c r="A325" s="60"/>
      <c r="B325" s="61" t="s">
        <v>24</v>
      </c>
      <c r="C325" s="62" t="s">
        <v>25</v>
      </c>
      <c r="D325" s="63" t="s">
        <v>26</v>
      </c>
      <c r="E325" s="61" t="s">
        <v>27</v>
      </c>
      <c r="F325" s="62" t="s">
        <v>28</v>
      </c>
      <c r="G325" s="63" t="s">
        <v>26</v>
      </c>
      <c r="H325" s="61" t="s">
        <v>29</v>
      </c>
      <c r="I325" s="62" t="s">
        <v>30</v>
      </c>
      <c r="J325" s="63" t="s">
        <v>26</v>
      </c>
      <c r="K325" s="64"/>
      <c r="L325" s="64"/>
    </row>
    <row r="326" spans="1:12">
      <c r="A326" s="65" t="s">
        <v>0</v>
      </c>
      <c r="B326" s="66">
        <f>'[1]D_Ministerstvo dopravy'!$H$2</f>
        <v>0.26666666666666666</v>
      </c>
      <c r="C326" s="67">
        <f>'[1]D_Ministerstvo dopravy'!$L$2</f>
        <v>0.7857142857142857</v>
      </c>
      <c r="D326" s="68">
        <f>C326-B326</f>
        <v>0.51904761904761898</v>
      </c>
      <c r="E326" s="69">
        <f>'[1]D_Ministerstvo dopravy'!$T$2</f>
        <v>5.5555555555555552E-2</v>
      </c>
      <c r="F326" s="70">
        <f>'[1]D_Ministerstvo dopravy'!$X$2</f>
        <v>0.58823529411764708</v>
      </c>
      <c r="G326" s="71">
        <f>F326-E326</f>
        <v>0.5326797385620915</v>
      </c>
      <c r="H326" s="69">
        <f>'[1]D_Ministerstvo dopravy'!$AZ$2</f>
        <v>0</v>
      </c>
      <c r="I326" s="70">
        <f>'[1]D_Ministerstvo dopravy'!$BD$2</f>
        <v>0.3</v>
      </c>
      <c r="J326" s="72">
        <f>I326-H326</f>
        <v>0.3</v>
      </c>
      <c r="K326" s="15"/>
      <c r="L326" s="73"/>
    </row>
    <row r="327" spans="1:12">
      <c r="A327" s="65" t="s">
        <v>11</v>
      </c>
      <c r="B327" s="74">
        <f>'[1]D_Ministerstvo kultúry'!$H$2</f>
        <v>0</v>
      </c>
      <c r="C327" s="75">
        <f>'[1]D_Ministerstvo kultúry'!$L$2</f>
        <v>0.91666666666666663</v>
      </c>
      <c r="D327" s="76">
        <f t="shared" ref="D327:D335" si="0">C327-B327</f>
        <v>0.91666666666666663</v>
      </c>
      <c r="E327" s="74">
        <f>'[1]D_Ministerstvo kultúry'!$T$2</f>
        <v>9.0909090909090912E-2</v>
      </c>
      <c r="F327" s="75">
        <f>'[1]D_Ministerstvo kultúry'!$X$2</f>
        <v>0.81818181818181823</v>
      </c>
      <c r="G327" s="77">
        <f t="shared" ref="G327:G336" si="1">F327-E327</f>
        <v>0.72727272727272729</v>
      </c>
      <c r="H327" s="74">
        <f>'[1]D_Ministerstvo kultúry'!$AZ$2</f>
        <v>8.3333333333333329E-2</v>
      </c>
      <c r="I327" s="75">
        <f>'[1]D_Ministerstvo kultúry'!$BD$2</f>
        <v>8.3333333333333329E-2</v>
      </c>
      <c r="J327" s="78">
        <f t="shared" ref="J327:J338" si="2">I327-H327</f>
        <v>0</v>
      </c>
      <c r="K327" s="15"/>
      <c r="L327" s="73"/>
    </row>
    <row r="328" spans="1:12">
      <c r="A328" s="65" t="s">
        <v>12</v>
      </c>
      <c r="B328" s="74">
        <f>'[1]D_Ministerstvo spravodlivosti'!$H$2</f>
        <v>0.1111111111111111</v>
      </c>
      <c r="C328" s="75">
        <f>'[1]D_Ministerstvo spravodlivosti'!$L$2</f>
        <v>0.5714285714285714</v>
      </c>
      <c r="D328" s="76">
        <f t="shared" si="0"/>
        <v>0.46031746031746029</v>
      </c>
      <c r="E328" s="74">
        <f>'[1]D_Ministerstvo spravodlivosti'!$T$2</f>
        <v>0.18181818181818182</v>
      </c>
      <c r="F328" s="75">
        <f>'[1]D_Ministerstvo spravodlivosti'!$X$2</f>
        <v>0.7</v>
      </c>
      <c r="G328" s="77">
        <f t="shared" si="1"/>
        <v>0.51818181818181808</v>
      </c>
      <c r="H328" s="74">
        <f>'[1]D_Ministerstvo spravodlivosti'!$AZ$2</f>
        <v>0</v>
      </c>
      <c r="I328" s="75">
        <f>'[1]D_Ministerstvo spravodlivosti'!$BD$2</f>
        <v>0.44444444444444442</v>
      </c>
      <c r="J328" s="78">
        <f t="shared" si="2"/>
        <v>0.44444444444444442</v>
      </c>
      <c r="K328" s="15"/>
      <c r="L328" s="73"/>
    </row>
    <row r="329" spans="1:12">
      <c r="A329" s="65" t="s">
        <v>13</v>
      </c>
      <c r="B329" s="74">
        <f>'[1]D_Ministerstvo financií'!$H$2</f>
        <v>5.8823529411764705E-2</v>
      </c>
      <c r="C329" s="75">
        <f>'[1]D_Ministerstvo financií'!$L$2</f>
        <v>0.5</v>
      </c>
      <c r="D329" s="76">
        <f t="shared" si="0"/>
        <v>0.44117647058823528</v>
      </c>
      <c r="E329" s="74">
        <f>'[1]D_Ministerstvo financií'!$T$2</f>
        <v>0.11764705882352941</v>
      </c>
      <c r="F329" s="75">
        <f>'[1]D_Ministerstvo financií'!$X$2</f>
        <v>0.5</v>
      </c>
      <c r="G329" s="77">
        <f t="shared" si="1"/>
        <v>0.38235294117647056</v>
      </c>
      <c r="H329" s="74">
        <f>'[1]D_Ministerstvo financií'!$AZ$2</f>
        <v>5.8823529411764705E-2</v>
      </c>
      <c r="I329" s="75">
        <f>'[1]D_Ministerstvo financií'!$BD$2</f>
        <v>6.6666666666666666E-2</v>
      </c>
      <c r="J329" s="78">
        <f t="shared" si="2"/>
        <v>7.8431372549019607E-3</v>
      </c>
      <c r="K329" s="15"/>
      <c r="L329" s="73"/>
    </row>
    <row r="330" spans="1:12">
      <c r="A330" s="65" t="s">
        <v>14</v>
      </c>
      <c r="B330" s="79" t="s">
        <v>31</v>
      </c>
      <c r="C330" s="80" t="s">
        <v>31</v>
      </c>
      <c r="D330" s="81" t="s">
        <v>31</v>
      </c>
      <c r="E330" s="79" t="s">
        <v>31</v>
      </c>
      <c r="F330" s="82">
        <f>'[1]D_Ministerstvo zah. vecí'!$X$2</f>
        <v>0.9</v>
      </c>
      <c r="G330" s="81" t="s">
        <v>31</v>
      </c>
      <c r="H330" s="74">
        <f>'[1]D_Ministerstvo zah. vecí'!$AZ$2</f>
        <v>0.33333333333333331</v>
      </c>
      <c r="I330" s="75">
        <f>'[1]D_Ministerstvo zah. vecí'!$BD$2</f>
        <v>0</v>
      </c>
      <c r="J330" s="78">
        <f t="shared" si="2"/>
        <v>-0.33333333333333331</v>
      </c>
      <c r="K330" s="15"/>
      <c r="L330" s="73"/>
    </row>
    <row r="331" spans="1:12">
      <c r="A331" s="65" t="s">
        <v>21</v>
      </c>
      <c r="B331" s="79" t="s">
        <v>31</v>
      </c>
      <c r="C331" s="80" t="s">
        <v>31</v>
      </c>
      <c r="D331" s="81" t="s">
        <v>31</v>
      </c>
      <c r="E331" s="79" t="s">
        <v>31</v>
      </c>
      <c r="F331" s="82">
        <f>'[1]D_Ministerstvo školstva'!$H$2</f>
        <v>0.38461538461538464</v>
      </c>
      <c r="G331" s="81" t="s">
        <v>31</v>
      </c>
      <c r="H331" s="83">
        <f>'[1]D_Ministerstvo školstva'!$AJ$2</f>
        <v>0.15384615384615385</v>
      </c>
      <c r="I331" s="75">
        <f>'[1]D_Ministerstvo školstva'!$AN$2</f>
        <v>0.61538461538461542</v>
      </c>
      <c r="J331" s="78">
        <f t="shared" si="2"/>
        <v>0.46153846153846156</v>
      </c>
      <c r="K331" s="15"/>
      <c r="L331" s="73"/>
    </row>
    <row r="332" spans="1:12">
      <c r="A332" s="84" t="s">
        <v>22</v>
      </c>
      <c r="B332" s="85">
        <f>'[1]D_Úrad vlády'!$H$2</f>
        <v>0</v>
      </c>
      <c r="C332" s="75">
        <f>'[1]D_Úrad vlády'!$L$2</f>
        <v>0.75</v>
      </c>
      <c r="D332" s="76">
        <f t="shared" ref="D332" si="3">C332-B332</f>
        <v>0.75</v>
      </c>
      <c r="E332" s="85">
        <f>'[1]D_Úrad vlády'!$T$2</f>
        <v>0</v>
      </c>
      <c r="F332" s="75">
        <f>'[1]D_Úrad vlády'!$X$2</f>
        <v>0.5714285714285714</v>
      </c>
      <c r="G332" s="77">
        <f t="shared" ref="G332" si="4">F332-E332</f>
        <v>0.5714285714285714</v>
      </c>
      <c r="H332" s="85" t="s">
        <v>31</v>
      </c>
      <c r="I332" s="75" t="s">
        <v>31</v>
      </c>
      <c r="J332" s="78" t="s">
        <v>31</v>
      </c>
      <c r="K332" s="15"/>
      <c r="L332" s="73"/>
    </row>
    <row r="333" spans="1:12">
      <c r="A333" s="65" t="s">
        <v>15</v>
      </c>
      <c r="B333" s="74">
        <f>'[1]D_Ministerstvo obrany'!$H$2</f>
        <v>8.3333333333333329E-2</v>
      </c>
      <c r="C333" s="75">
        <f>'[1]D_Ministerstvo obrany'!$L$2</f>
        <v>0.90909090909090906</v>
      </c>
      <c r="D333" s="76">
        <f t="shared" si="0"/>
        <v>0.82575757575757569</v>
      </c>
      <c r="E333" s="74">
        <f>'[1]D_Ministerstvo obrany'!$T$2</f>
        <v>0.2</v>
      </c>
      <c r="F333" s="75">
        <f>'[1]D_Ministerstvo obrany'!$X$2</f>
        <v>0.7</v>
      </c>
      <c r="G333" s="77">
        <f t="shared" si="1"/>
        <v>0.49999999999999994</v>
      </c>
      <c r="H333" s="74">
        <f>[1]Zhrnutie!$X$8</f>
        <v>8.3333333333333329E-2</v>
      </c>
      <c r="I333" s="75">
        <f>[1]Zhrnutie!$Z$8</f>
        <v>0.75</v>
      </c>
      <c r="J333" s="78">
        <f t="shared" si="2"/>
        <v>0.66666666666666663</v>
      </c>
      <c r="K333" s="15"/>
      <c r="L333" s="73"/>
    </row>
    <row r="334" spans="1:12">
      <c r="A334" s="65" t="s">
        <v>16</v>
      </c>
      <c r="B334" s="74">
        <f>'[1]D_Ministerstvo živ. prostredia'!$H$2</f>
        <v>0.6</v>
      </c>
      <c r="C334" s="75">
        <f>'[1]D_Ministerstvo živ. prostredia'!$L$2</f>
        <v>0.6</v>
      </c>
      <c r="D334" s="76">
        <f t="shared" si="0"/>
        <v>0</v>
      </c>
      <c r="E334" s="74">
        <f>'[1]D_Ministerstvo živ. prostredia'!$T$2</f>
        <v>0</v>
      </c>
      <c r="F334" s="75">
        <f>'[1]D_Ministerstvo živ. prostredia'!$X$2</f>
        <v>0.54545454545454541</v>
      </c>
      <c r="G334" s="77">
        <f t="shared" si="1"/>
        <v>0.54545454545454541</v>
      </c>
      <c r="H334" s="74">
        <f>[1]Zhrnutie!X9</f>
        <v>0.18181818181818182</v>
      </c>
      <c r="I334" s="75">
        <f>[1]Zhrnutie!Z9</f>
        <v>0.7</v>
      </c>
      <c r="J334" s="78">
        <f t="shared" si="2"/>
        <v>0.51818181818181808</v>
      </c>
      <c r="K334" s="86"/>
      <c r="L334" s="73"/>
    </row>
    <row r="335" spans="1:12" ht="28">
      <c r="A335" s="87" t="s">
        <v>32</v>
      </c>
      <c r="B335" s="88">
        <f>'[1]D_Ministerstvo vnútra'!$H$2</f>
        <v>0</v>
      </c>
      <c r="C335" s="82">
        <f>'[1]D_Ministerstvo vnútra'!$L$2</f>
        <v>1</v>
      </c>
      <c r="D335" s="76">
        <f t="shared" si="0"/>
        <v>1</v>
      </c>
      <c r="E335" s="88">
        <f>'[1]D_Ministerstvo vnútra'!$T$2</f>
        <v>0.25</v>
      </c>
      <c r="F335" s="82">
        <f>'[1]D_Ministerstvo vnútra'!$X$2</f>
        <v>0.5</v>
      </c>
      <c r="G335" s="77">
        <f t="shared" si="1"/>
        <v>0.25</v>
      </c>
      <c r="H335" s="88">
        <f>'[1]D_Ministerstvo vnútra'!$AZ$2</f>
        <v>0</v>
      </c>
      <c r="I335" s="82">
        <f>'[1]D_Ministerstvo vnútra'!$BD$2</f>
        <v>0.3125</v>
      </c>
      <c r="J335" s="78">
        <f t="shared" si="2"/>
        <v>0.3125</v>
      </c>
      <c r="K335" s="86"/>
      <c r="L335" s="73"/>
    </row>
    <row r="336" spans="1:12">
      <c r="A336" s="87" t="s">
        <v>18</v>
      </c>
      <c r="B336" s="79" t="s">
        <v>31</v>
      </c>
      <c r="C336" s="82" t="s">
        <v>31</v>
      </c>
      <c r="D336" s="81" t="s">
        <v>31</v>
      </c>
      <c r="E336" s="88">
        <f>'[1]D_Ministerstvo práce'!$H$2</f>
        <v>0.15384615384615385</v>
      </c>
      <c r="F336" s="82">
        <f>'[1]D_Ministerstvo práce'!$L$2</f>
        <v>0.91666666666666663</v>
      </c>
      <c r="G336" s="77">
        <f t="shared" si="1"/>
        <v>0.76282051282051277</v>
      </c>
      <c r="H336" s="88">
        <f>'[1]D_Ministerstvo práce'!$X$2</f>
        <v>6.6666666666666666E-2</v>
      </c>
      <c r="I336" s="82">
        <f>'[1]D_Ministerstvo práce'!$AB$2</f>
        <v>0.30769230769230771</v>
      </c>
      <c r="J336" s="78">
        <f t="shared" si="2"/>
        <v>0.24102564102564106</v>
      </c>
      <c r="K336" s="86"/>
      <c r="L336" s="73"/>
    </row>
    <row r="337" spans="1:23">
      <c r="A337" s="87" t="s">
        <v>19</v>
      </c>
      <c r="B337" s="79" t="s">
        <v>31</v>
      </c>
      <c r="C337" s="82">
        <f>'[1]D_Ministerstvo hospodárstva'!$H$2</f>
        <v>0.6</v>
      </c>
      <c r="D337" s="81" t="s">
        <v>31</v>
      </c>
      <c r="E337" s="88" t="s">
        <v>31</v>
      </c>
      <c r="F337" s="82">
        <f>'[1]D_Ministerstvo hospodárstva'!$L$2</f>
        <v>0.72727272727272729</v>
      </c>
      <c r="G337" s="77" t="s">
        <v>31</v>
      </c>
      <c r="H337" s="88">
        <f>'[1]D_Ministerstvo hospodárstva'!$AJ$2</f>
        <v>0</v>
      </c>
      <c r="I337" s="82">
        <f>'[1]D_Ministerstvo hospodárstva'!$AN$2</f>
        <v>0.5</v>
      </c>
      <c r="J337" s="78">
        <f t="shared" si="2"/>
        <v>0.5</v>
      </c>
      <c r="K337" s="86"/>
      <c r="L337" s="73"/>
    </row>
    <row r="338" spans="1:23">
      <c r="A338" s="87" t="s">
        <v>20</v>
      </c>
      <c r="B338" s="79" t="s">
        <v>31</v>
      </c>
      <c r="C338" s="82">
        <f>'[1]D_Ministerstvo pôdohospodárstva'!$H$2</f>
        <v>0.36363636363636365</v>
      </c>
      <c r="D338" s="81" t="s">
        <v>31</v>
      </c>
      <c r="E338" s="88">
        <f>'[1]D_Ministerstvo pôdohospodárstva'!$L$2</f>
        <v>0.66666666666666663</v>
      </c>
      <c r="F338" s="82">
        <f>'[1]D_Ministerstvo pôdohospodárstva'!$P$2</f>
        <v>0.33333333333333331</v>
      </c>
      <c r="G338" s="77" t="s">
        <v>31</v>
      </c>
      <c r="H338" s="88">
        <f>'[1]D_Ministerstvo pôdohospodárstva'!$X$2</f>
        <v>0.2</v>
      </c>
      <c r="I338" s="82">
        <f>'[1]D_Ministerstvo pôdohospodárstva'!$AB$2</f>
        <v>0.8</v>
      </c>
      <c r="J338" s="78">
        <f t="shared" si="2"/>
        <v>0.60000000000000009</v>
      </c>
      <c r="K338" s="20"/>
      <c r="L338" s="20"/>
    </row>
    <row r="339" spans="1:23" ht="15" thickBot="1">
      <c r="A339" s="89" t="s">
        <v>33</v>
      </c>
      <c r="B339" s="90">
        <f>AVERAGE(B326:B338)</f>
        <v>0.13999183006535948</v>
      </c>
      <c r="C339" s="91">
        <f t="shared" ref="C339:J339" si="5">AVERAGE(C326:C338)</f>
        <v>0.69965367965367953</v>
      </c>
      <c r="D339" s="92">
        <f t="shared" si="5"/>
        <v>0.61412072404719464</v>
      </c>
      <c r="E339" s="90">
        <f t="shared" si="5"/>
        <v>0.17164427076191782</v>
      </c>
      <c r="F339" s="91">
        <f t="shared" si="5"/>
        <v>0.62962987239005352</v>
      </c>
      <c r="G339" s="92">
        <f t="shared" si="5"/>
        <v>0.53224342832185967</v>
      </c>
      <c r="H339" s="90">
        <f t="shared" si="5"/>
        <v>9.6762877645230574E-2</v>
      </c>
      <c r="I339" s="91">
        <f t="shared" si="5"/>
        <v>0.40666844729344725</v>
      </c>
      <c r="J339" s="93">
        <f t="shared" si="5"/>
        <v>0.30990556964821669</v>
      </c>
      <c r="K339" s="20"/>
      <c r="L339" s="20"/>
    </row>
    <row r="340" spans="1:23" ht="84">
      <c r="C340" s="5" t="s">
        <v>34</v>
      </c>
      <c r="E340" s="5" t="s">
        <v>35</v>
      </c>
      <c r="F340" s="5" t="s">
        <v>36</v>
      </c>
      <c r="H340" s="5" t="s">
        <v>37</v>
      </c>
    </row>
    <row r="341" spans="1:23" ht="30.75" customHeight="1" thickBot="1"/>
    <row r="342" spans="1:23" ht="18" customHeight="1" thickBot="1">
      <c r="A342" s="94" t="s">
        <v>38</v>
      </c>
      <c r="B342" s="95"/>
      <c r="C342" s="95"/>
      <c r="D342" s="95"/>
      <c r="E342" s="95"/>
      <c r="F342" s="95"/>
      <c r="G342" s="95"/>
      <c r="H342" s="95"/>
      <c r="I342" s="95"/>
      <c r="J342" s="96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</row>
    <row r="343" spans="1:23" ht="70">
      <c r="A343" s="97"/>
      <c r="B343" s="98" t="s">
        <v>24</v>
      </c>
      <c r="C343" s="99" t="s">
        <v>25</v>
      </c>
      <c r="D343" s="100" t="s">
        <v>26</v>
      </c>
      <c r="E343" s="98" t="s">
        <v>39</v>
      </c>
      <c r="F343" s="99" t="s">
        <v>40</v>
      </c>
      <c r="G343" s="100" t="s">
        <v>26</v>
      </c>
      <c r="H343" s="98" t="s">
        <v>41</v>
      </c>
      <c r="I343" s="99" t="s">
        <v>30</v>
      </c>
      <c r="J343" s="101" t="s">
        <v>26</v>
      </c>
      <c r="L343" s="102"/>
      <c r="M343" s="102"/>
      <c r="N343" s="102"/>
      <c r="O343" s="102"/>
      <c r="P343" s="102"/>
      <c r="Q343" s="102"/>
      <c r="R343" s="102"/>
      <c r="S343" s="102"/>
      <c r="T343" s="102"/>
      <c r="U343" s="102"/>
      <c r="V343" s="20"/>
      <c r="W343" s="20"/>
    </row>
    <row r="344" spans="1:23">
      <c r="A344" s="65" t="s">
        <v>0</v>
      </c>
      <c r="B344" s="88">
        <f>'[2]D_Ministerstvo dopravy'!$H$2</f>
        <v>0.18461538461538463</v>
      </c>
      <c r="C344" s="82">
        <f>'[2]D_Ministerstvo dopravy'!$L$2</f>
        <v>0.296875</v>
      </c>
      <c r="D344" s="76">
        <f>C344-B344</f>
        <v>0.11225961538461537</v>
      </c>
      <c r="E344" s="74">
        <f>'[2]D_Ministerstvo dopravy'!$T$2</f>
        <v>6.4516129032258063E-2</v>
      </c>
      <c r="F344" s="75">
        <f>'[2]D_Ministerstvo dopravy'!$X$2</f>
        <v>0.17777777777777778</v>
      </c>
      <c r="G344" s="77">
        <f>F344-E344</f>
        <v>0.11326164874551972</v>
      </c>
      <c r="H344" s="74">
        <f>'[2]D_Ministerstvo dopravy'!$AZ$2</f>
        <v>2.6785714285714284E-2</v>
      </c>
      <c r="I344" s="75">
        <f>'[2]D_Ministerstvo dopravy'!$BD$2</f>
        <v>0.17647058823529413</v>
      </c>
      <c r="J344" s="78">
        <f>I344-H344</f>
        <v>0.14968487394957986</v>
      </c>
      <c r="L344" s="64"/>
      <c r="M344" s="86"/>
      <c r="N344" s="86"/>
      <c r="O344" s="86"/>
      <c r="P344" s="15"/>
      <c r="Q344" s="15"/>
      <c r="R344" s="73"/>
      <c r="S344" s="15"/>
      <c r="T344" s="15"/>
      <c r="U344" s="73"/>
      <c r="V344" s="20"/>
      <c r="W344" s="20"/>
    </row>
    <row r="345" spans="1:23">
      <c r="A345" s="65" t="s">
        <v>11</v>
      </c>
      <c r="B345" s="74">
        <f>'[2]D_Ministerstvo kultúry'!$H$2</f>
        <v>8.8235294117647065E-2</v>
      </c>
      <c r="C345" s="75">
        <f>'[2]D_Ministerstvo kultúry'!$L$2</f>
        <v>0.56000000000000005</v>
      </c>
      <c r="D345" s="76">
        <f t="shared" ref="D345:D353" si="6">C345-B345</f>
        <v>0.47176470588235297</v>
      </c>
      <c r="E345" s="74">
        <f>'[2]D_Ministerstvo kultúry'!$T$2</f>
        <v>6.4516129032258063E-2</v>
      </c>
      <c r="F345" s="75">
        <f>'[2]D_Ministerstvo kultúry'!$X$2</f>
        <v>0.58620689655172409</v>
      </c>
      <c r="G345" s="77">
        <f t="shared" ref="G345:G353" si="7">F345-E345</f>
        <v>0.52169076751946597</v>
      </c>
      <c r="H345" s="74">
        <f>'[2]D_Ministerstvo kultúry'!$AZ$2</f>
        <v>9.375E-2</v>
      </c>
      <c r="I345" s="75">
        <f>'[2]D_Ministerstvo kultúry'!$BD$2</f>
        <v>9.0909090909090912E-2</v>
      </c>
      <c r="J345" s="78">
        <f t="shared" ref="J345:J353" si="8">I345-H345</f>
        <v>-2.8409090909090884E-3</v>
      </c>
      <c r="L345" s="64"/>
      <c r="M345" s="15"/>
      <c r="N345" s="15"/>
      <c r="O345" s="86"/>
      <c r="P345" s="15"/>
      <c r="Q345" s="15"/>
      <c r="R345" s="73"/>
      <c r="S345" s="15"/>
      <c r="T345" s="15"/>
      <c r="U345" s="73"/>
      <c r="V345" s="20"/>
      <c r="W345" s="20"/>
    </row>
    <row r="346" spans="1:23">
      <c r="A346" s="65" t="s">
        <v>12</v>
      </c>
      <c r="B346" s="74">
        <f>'[2]D_Ministerstvo spravodlivosti'!$H$2</f>
        <v>6.8965517241379309E-2</v>
      </c>
      <c r="C346" s="75">
        <f>'[2]D_Ministerstvo spravodlivosti'!$L$2</f>
        <v>0.15384615384615385</v>
      </c>
      <c r="D346" s="76">
        <f t="shared" si="6"/>
        <v>8.4880636604774545E-2</v>
      </c>
      <c r="E346" s="74">
        <f>'[2]D_Ministerstvo spravodlivosti'!$T$2</f>
        <v>0.11428571428571428</v>
      </c>
      <c r="F346" s="75">
        <f>'[2]D_Ministerstvo spravodlivosti'!$X$2</f>
        <v>0.35483870967741937</v>
      </c>
      <c r="G346" s="77">
        <f t="shared" si="7"/>
        <v>0.2405529953917051</v>
      </c>
      <c r="H346" s="74">
        <f>'[2]D_Ministerstvo spravodlivosti'!$AZ$2</f>
        <v>8.5714285714285715E-2</v>
      </c>
      <c r="I346" s="75">
        <f>'[2]D_Ministerstvo spravodlivosti'!$BD$2</f>
        <v>0.28125</v>
      </c>
      <c r="J346" s="78">
        <f t="shared" si="8"/>
        <v>0.19553571428571428</v>
      </c>
      <c r="L346" s="64"/>
      <c r="M346" s="15"/>
      <c r="N346" s="15"/>
      <c r="O346" s="86"/>
      <c r="P346" s="15"/>
      <c r="Q346" s="15"/>
      <c r="R346" s="73"/>
      <c r="S346" s="15"/>
      <c r="T346" s="15"/>
      <c r="U346" s="73"/>
      <c r="V346" s="20"/>
      <c r="W346" s="20"/>
    </row>
    <row r="347" spans="1:23">
      <c r="A347" s="65" t="s">
        <v>13</v>
      </c>
      <c r="B347" s="74">
        <f>'[2]D_Ministerstvo financií'!$H$2</f>
        <v>7.874015748031496E-3</v>
      </c>
      <c r="C347" s="75">
        <f>'[2]D_Ministerstvo financií'!$L$2</f>
        <v>0.10101010101010101</v>
      </c>
      <c r="D347" s="76">
        <f t="shared" si="6"/>
        <v>9.3136085262069512E-2</v>
      </c>
      <c r="E347" s="74">
        <f>'[2]D_Ministerstvo financií'!$T$2</f>
        <v>4.3478260869565216E-2</v>
      </c>
      <c r="F347" s="75">
        <f>'[2]D_Ministerstvo financií'!$X$2</f>
        <v>0.11607142857142858</v>
      </c>
      <c r="G347" s="77">
        <f t="shared" si="7"/>
        <v>7.2593167701863359E-2</v>
      </c>
      <c r="H347" s="74">
        <f>'[2]D_Ministerstvo financií'!$AZ$2</f>
        <v>8.1967213114754092E-2</v>
      </c>
      <c r="I347" s="75">
        <f>'[2]D_Ministerstvo financií'!$BD$2</f>
        <v>4.1666666666666664E-2</v>
      </c>
      <c r="J347" s="78">
        <f t="shared" si="8"/>
        <v>-4.0300546448087428E-2</v>
      </c>
      <c r="L347" s="64"/>
      <c r="M347" s="15"/>
      <c r="N347" s="15"/>
      <c r="O347" s="86"/>
      <c r="P347" s="15"/>
      <c r="Q347" s="15"/>
      <c r="R347" s="73"/>
      <c r="S347" s="15"/>
      <c r="T347" s="15"/>
      <c r="U347" s="73"/>
      <c r="V347" s="20"/>
      <c r="W347" s="20"/>
    </row>
    <row r="348" spans="1:23">
      <c r="A348" s="65" t="s">
        <v>14</v>
      </c>
      <c r="B348" s="79" t="s">
        <v>31</v>
      </c>
      <c r="C348" s="80" t="s">
        <v>31</v>
      </c>
      <c r="D348" s="81" t="s">
        <v>31</v>
      </c>
      <c r="E348" s="79" t="s">
        <v>31</v>
      </c>
      <c r="F348" s="82">
        <f>'[2]D_Ministerstvo zah. vecí'!$X$2</f>
        <v>0.49275362318840582</v>
      </c>
      <c r="G348" s="81" t="s">
        <v>31</v>
      </c>
      <c r="H348" s="74">
        <f>'[2]D_Ministerstvo zah. vecí'!$AZ$2</f>
        <v>0.38095238095238093</v>
      </c>
      <c r="I348" s="75">
        <f>'[2]D_Ministerstvo zah. vecí'!$BD$2</f>
        <v>0</v>
      </c>
      <c r="J348" s="78">
        <f t="shared" si="8"/>
        <v>-0.38095238095238093</v>
      </c>
      <c r="L348" s="64"/>
      <c r="M348" s="103"/>
      <c r="N348" s="103"/>
      <c r="O348" s="103"/>
      <c r="P348" s="103"/>
      <c r="Q348" s="86"/>
      <c r="R348" s="103"/>
      <c r="S348" s="15"/>
      <c r="T348" s="15"/>
      <c r="U348" s="73"/>
      <c r="V348" s="20"/>
      <c r="W348" s="20"/>
    </row>
    <row r="349" spans="1:23">
      <c r="A349" s="65" t="s">
        <v>21</v>
      </c>
      <c r="B349" s="79" t="s">
        <v>31</v>
      </c>
      <c r="C349" s="80" t="s">
        <v>31</v>
      </c>
      <c r="D349" s="81" t="s">
        <v>31</v>
      </c>
      <c r="E349" s="79" t="s">
        <v>31</v>
      </c>
      <c r="F349" s="82">
        <f>'[2]D_Ministerstvo školstva'!$H$2</f>
        <v>0.1</v>
      </c>
      <c r="G349" s="81" t="s">
        <v>31</v>
      </c>
      <c r="H349" s="74">
        <f>'[2]D_Ministerstvo školstva'!$AJ$2</f>
        <v>0.14925373134328357</v>
      </c>
      <c r="I349" s="75">
        <f>'[2]D_Ministerstvo školstva'!$AN$2</f>
        <v>0.28333333333333333</v>
      </c>
      <c r="J349" s="78">
        <f t="shared" si="8"/>
        <v>0.13407960199004976</v>
      </c>
      <c r="L349" s="64"/>
      <c r="M349" s="103"/>
      <c r="N349" s="103"/>
      <c r="O349" s="103"/>
      <c r="P349" s="103"/>
      <c r="Q349" s="86"/>
      <c r="R349" s="103"/>
      <c r="S349" s="15"/>
      <c r="T349" s="15"/>
      <c r="U349" s="73"/>
      <c r="V349" s="20"/>
      <c r="W349" s="20"/>
    </row>
    <row r="350" spans="1:23">
      <c r="A350" s="65" t="s">
        <v>22</v>
      </c>
      <c r="B350" s="85">
        <f>'[2]D_Úrad vlády'!$H$2</f>
        <v>0.02</v>
      </c>
      <c r="C350" s="75">
        <f>'[2]D_Úrad vlády'!$L$2</f>
        <v>0.43902439024390244</v>
      </c>
      <c r="D350" s="76">
        <f>C350-B350</f>
        <v>0.41902439024390242</v>
      </c>
      <c r="E350" s="85">
        <f>'[2]D_Úrad vlády'!$T$2</f>
        <v>1.6949152542372881E-2</v>
      </c>
      <c r="F350" s="75">
        <f>'[2]D_Úrad vlády'!$X$2</f>
        <v>0.46511627906976744</v>
      </c>
      <c r="G350" s="77">
        <f>F350-E350</f>
        <v>0.44816712652739454</v>
      </c>
      <c r="H350" s="85" t="s">
        <v>31</v>
      </c>
      <c r="I350" s="75" t="s">
        <v>31</v>
      </c>
      <c r="J350" s="104" t="s">
        <v>31</v>
      </c>
      <c r="L350" s="64"/>
      <c r="M350" s="15"/>
      <c r="N350" s="15"/>
      <c r="O350" s="86"/>
      <c r="P350" s="15"/>
      <c r="Q350" s="15"/>
      <c r="R350" s="73"/>
      <c r="S350" s="15"/>
      <c r="T350" s="15"/>
      <c r="U350" s="73"/>
      <c r="V350" s="20"/>
      <c r="W350" s="20"/>
    </row>
    <row r="351" spans="1:23">
      <c r="A351" s="65" t="s">
        <v>15</v>
      </c>
      <c r="B351" s="74">
        <f>'[2]D_Ministerstvo obrany'!$H$2</f>
        <v>3.125E-2</v>
      </c>
      <c r="C351" s="75">
        <f>'[2]D_Ministerstvo obrany'!$L$2</f>
        <v>0.23636363636363636</v>
      </c>
      <c r="D351" s="76">
        <f t="shared" si="6"/>
        <v>0.20511363636363636</v>
      </c>
      <c r="E351" s="74">
        <f>'[2]D_Ministerstvo obrany'!$T$2</f>
        <v>5.0847457627118647E-2</v>
      </c>
      <c r="F351" s="75">
        <f>'[2]D_Ministerstvo obrany'!$X$2</f>
        <v>0.16666666666666666</v>
      </c>
      <c r="G351" s="77">
        <f t="shared" si="7"/>
        <v>0.11581920903954801</v>
      </c>
      <c r="H351" s="74">
        <f>[2]Zhrnutie!$X$8</f>
        <v>0.12244897959183673</v>
      </c>
      <c r="I351" s="75">
        <f>[2]Zhrnutie!$Z$8</f>
        <v>0.1553398058252427</v>
      </c>
      <c r="J351" s="78">
        <f t="shared" si="8"/>
        <v>3.2890826233405973E-2</v>
      </c>
      <c r="L351" s="64"/>
      <c r="M351" s="15"/>
      <c r="N351" s="15"/>
      <c r="O351" s="86"/>
      <c r="P351" s="15"/>
      <c r="Q351" s="15"/>
      <c r="R351" s="73"/>
      <c r="S351" s="15"/>
      <c r="T351" s="15"/>
      <c r="U351" s="73"/>
      <c r="V351" s="20"/>
      <c r="W351" s="20"/>
    </row>
    <row r="352" spans="1:23">
      <c r="A352" s="65" t="s">
        <v>16</v>
      </c>
      <c r="B352" s="74">
        <f>'[2]D_Ministerstvo živ. prostredia'!$H$2</f>
        <v>0.10869565217391304</v>
      </c>
      <c r="C352" s="75">
        <f>'[2]D_Ministerstvo živ. prostredia'!$L$2</f>
        <v>0.68421052631578949</v>
      </c>
      <c r="D352" s="76">
        <f t="shared" si="6"/>
        <v>0.57551487414187641</v>
      </c>
      <c r="E352" s="74">
        <f>'[2]D_Ministerstvo živ. prostredia'!$T$2</f>
        <v>0</v>
      </c>
      <c r="F352" s="75">
        <f>'[2]D_Ministerstvo živ. prostredia'!$X$2</f>
        <v>0.3</v>
      </c>
      <c r="G352" s="77">
        <f t="shared" si="7"/>
        <v>0.3</v>
      </c>
      <c r="H352" s="74">
        <f>'[2]D_Ministerstvo živ. prostredia'!$AZ$2</f>
        <v>5.2631578947368418E-2</v>
      </c>
      <c r="I352" s="75">
        <f>'[2]D_Ministerstvo živ. prostredia'!$BD$2</f>
        <v>0.39393939393939392</v>
      </c>
      <c r="J352" s="78">
        <f t="shared" si="8"/>
        <v>0.3413078149920255</v>
      </c>
      <c r="L352" s="64"/>
      <c r="M352" s="86"/>
      <c r="N352" s="86"/>
      <c r="O352" s="86"/>
      <c r="P352" s="86"/>
      <c r="Q352" s="86"/>
      <c r="R352" s="73"/>
      <c r="S352" s="86"/>
      <c r="T352" s="86"/>
      <c r="U352" s="73"/>
      <c r="V352" s="20"/>
      <c r="W352" s="20"/>
    </row>
    <row r="353" spans="1:23" ht="28">
      <c r="A353" s="87" t="s">
        <v>32</v>
      </c>
      <c r="B353" s="88">
        <f>'[2]D_Ministerstvo vnútra'!$H$2</f>
        <v>0.04</v>
      </c>
      <c r="C353" s="82">
        <f>'[2]D_Ministerstvo vnútra'!$L$2</f>
        <v>0.76190476190476186</v>
      </c>
      <c r="D353" s="76">
        <f t="shared" si="6"/>
        <v>0.72190476190476183</v>
      </c>
      <c r="E353" s="88">
        <f>'[2]D_Ministerstvo vnútra'!$T$2</f>
        <v>0.2</v>
      </c>
      <c r="F353" s="82">
        <f>'[2]D_Ministerstvo vnútra'!$X$2</f>
        <v>0.54545454545454541</v>
      </c>
      <c r="G353" s="77">
        <f t="shared" si="7"/>
        <v>0.3454545454545454</v>
      </c>
      <c r="H353" s="88">
        <f>'[2]D_Ministerstvo vnútra'!$AZ$2</f>
        <v>3.7037037037037035E-2</v>
      </c>
      <c r="I353" s="82">
        <f>'[2]D_Ministerstvo vnútra'!$BD$2</f>
        <v>0.25925925925925924</v>
      </c>
      <c r="J353" s="78">
        <f t="shared" si="8"/>
        <v>0.22222222222222221</v>
      </c>
      <c r="L353" s="64"/>
      <c r="M353" s="86"/>
      <c r="N353" s="86"/>
      <c r="O353" s="86"/>
      <c r="P353" s="86"/>
      <c r="Q353" s="86"/>
      <c r="R353" s="73"/>
      <c r="S353" s="86"/>
      <c r="T353" s="86"/>
      <c r="U353" s="73"/>
      <c r="V353" s="20"/>
      <c r="W353" s="20"/>
    </row>
    <row r="354" spans="1:23">
      <c r="A354" s="87" t="s">
        <v>18</v>
      </c>
      <c r="B354" s="88" t="s">
        <v>31</v>
      </c>
      <c r="C354" s="82" t="s">
        <v>31</v>
      </c>
      <c r="D354" s="76" t="s">
        <v>31</v>
      </c>
      <c r="E354" s="88">
        <v>0.27450980392156865</v>
      </c>
      <c r="F354" s="82">
        <v>0.48148148148148145</v>
      </c>
      <c r="G354" s="77">
        <v>0.2069716775599128</v>
      </c>
      <c r="H354" s="88">
        <v>0.15</v>
      </c>
      <c r="I354" s="82">
        <v>0.125</v>
      </c>
      <c r="J354" s="78">
        <v>-2.4999999999999994E-2</v>
      </c>
      <c r="L354" s="64"/>
      <c r="M354" s="86"/>
      <c r="N354" s="86"/>
      <c r="O354" s="86"/>
      <c r="P354" s="86"/>
      <c r="Q354" s="86"/>
      <c r="R354" s="86"/>
      <c r="S354" s="86"/>
      <c r="T354" s="86"/>
      <c r="U354" s="73"/>
      <c r="V354" s="20"/>
      <c r="W354" s="20"/>
    </row>
    <row r="355" spans="1:23">
      <c r="A355" s="87" t="s">
        <v>19</v>
      </c>
      <c r="B355" s="88" t="s">
        <v>31</v>
      </c>
      <c r="C355" s="82">
        <v>0.45833333333333331</v>
      </c>
      <c r="D355" s="76" t="s">
        <v>31</v>
      </c>
      <c r="E355" s="88" t="s">
        <v>31</v>
      </c>
      <c r="F355" s="82">
        <v>0.39344262295081966</v>
      </c>
      <c r="G355" s="77" t="s">
        <v>31</v>
      </c>
      <c r="H355" s="88">
        <v>9.6153846153846201E-2</v>
      </c>
      <c r="I355" s="82">
        <v>0.30612244897959184</v>
      </c>
      <c r="J355" s="78">
        <v>0.2099686028257457</v>
      </c>
      <c r="L355" s="64"/>
      <c r="M355" s="86"/>
      <c r="N355" s="86"/>
      <c r="O355" s="86"/>
      <c r="P355" s="86"/>
      <c r="Q355" s="105"/>
      <c r="R355" s="86"/>
      <c r="S355" s="86"/>
      <c r="T355" s="86"/>
      <c r="U355" s="73"/>
      <c r="V355" s="20"/>
      <c r="W355" s="20"/>
    </row>
    <row r="356" spans="1:23">
      <c r="A356" s="87" t="s">
        <v>20</v>
      </c>
      <c r="B356" s="88" t="s">
        <v>31</v>
      </c>
      <c r="C356" s="82">
        <v>0.3</v>
      </c>
      <c r="D356" s="76" t="s">
        <v>31</v>
      </c>
      <c r="E356" s="88">
        <v>0.43181818181818182</v>
      </c>
      <c r="F356" s="82">
        <v>0.29166666666666669</v>
      </c>
      <c r="G356" s="77" t="s">
        <v>31</v>
      </c>
      <c r="H356" s="88">
        <v>0.16666666666666666</v>
      </c>
      <c r="I356" s="82">
        <v>0.54166666666666663</v>
      </c>
      <c r="J356" s="78">
        <v>0.375</v>
      </c>
      <c r="L356" s="64"/>
      <c r="M356" s="15"/>
      <c r="N356" s="15"/>
      <c r="O356" s="15"/>
      <c r="P356" s="15"/>
      <c r="Q356" s="15"/>
      <c r="R356" s="15"/>
      <c r="S356" s="15"/>
      <c r="T356" s="15"/>
      <c r="U356" s="15"/>
      <c r="V356" s="20"/>
      <c r="W356" s="20"/>
    </row>
    <row r="357" spans="1:23" ht="15" thickBot="1">
      <c r="A357" s="89" t="s">
        <v>42</v>
      </c>
      <c r="B357" s="90">
        <f>AVERAGE(B344:B352,B354:B356)</f>
        <v>7.2805123413765091E-2</v>
      </c>
      <c r="C357" s="91">
        <f t="shared" ref="C357:J357" si="9">AVERAGE(C344:C352,C354:C356)</f>
        <v>0.35885146012365737</v>
      </c>
      <c r="D357" s="92">
        <f t="shared" si="9"/>
        <v>0.28024199198331823</v>
      </c>
      <c r="E357" s="90">
        <f t="shared" si="9"/>
        <v>0.11788009212544864</v>
      </c>
      <c r="F357" s="91">
        <f t="shared" si="9"/>
        <v>0.32716851271684644</v>
      </c>
      <c r="G357" s="92">
        <f t="shared" si="9"/>
        <v>0.2523820740606762</v>
      </c>
      <c r="H357" s="90">
        <f t="shared" si="9"/>
        <v>0.12784767243364878</v>
      </c>
      <c r="I357" s="91">
        <f t="shared" si="9"/>
        <v>0.21779072677775274</v>
      </c>
      <c r="J357" s="93">
        <f t="shared" si="9"/>
        <v>8.9943054344103962E-2</v>
      </c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</row>
    <row r="358" spans="1:23" ht="84">
      <c r="A358" s="106" t="s">
        <v>43</v>
      </c>
      <c r="C358" s="5" t="s">
        <v>44</v>
      </c>
      <c r="E358" s="5" t="s">
        <v>45</v>
      </c>
      <c r="F358" s="5" t="s">
        <v>46</v>
      </c>
      <c r="H358" s="5" t="s">
        <v>47</v>
      </c>
    </row>
  </sheetData>
  <mergeCells count="15">
    <mergeCell ref="A308:L308"/>
    <mergeCell ref="A324:J324"/>
    <mergeCell ref="A342:J342"/>
    <mergeCell ref="A165:N165"/>
    <mergeCell ref="A198:N198"/>
    <mergeCell ref="A228:G228"/>
    <mergeCell ref="A250:J250"/>
    <mergeCell ref="A270:G270"/>
    <mergeCell ref="A292:J292"/>
    <mergeCell ref="A1:N1"/>
    <mergeCell ref="A25:N25"/>
    <mergeCell ref="A53:N53"/>
    <mergeCell ref="A80:N80"/>
    <mergeCell ref="A109:J109"/>
    <mergeCell ref="A138:N138"/>
  </mergeCells>
  <conditionalFormatting sqref="K111">
    <cfRule type="top10" dxfId="13" priority="8" rank="1"/>
  </conditionalFormatting>
  <conditionalFormatting sqref="K112">
    <cfRule type="top10" dxfId="12" priority="7" rank="1"/>
  </conditionalFormatting>
  <conditionalFormatting sqref="J111">
    <cfRule type="top10" dxfId="11" priority="6" rank="1"/>
  </conditionalFormatting>
  <conditionalFormatting sqref="J112">
    <cfRule type="top10" dxfId="10" priority="5" rank="1"/>
  </conditionalFormatting>
  <conditionalFormatting sqref="C326:C330 C333:C338">
    <cfRule type="top10" dxfId="9" priority="9" rank="1"/>
  </conditionalFormatting>
  <conditionalFormatting sqref="F326:F330 F333:F338">
    <cfRule type="top10" dxfId="8" priority="10" rank="1"/>
  </conditionalFormatting>
  <conditionalFormatting sqref="I326:I330 I333:I338">
    <cfRule type="top10" dxfId="7" priority="11" rank="1"/>
  </conditionalFormatting>
  <conditionalFormatting sqref="C331">
    <cfRule type="top10" dxfId="6" priority="4" rank="1"/>
  </conditionalFormatting>
  <conditionalFormatting sqref="C351:C356 C344:C348">
    <cfRule type="top10" dxfId="5" priority="12" rank="1"/>
  </conditionalFormatting>
  <conditionalFormatting sqref="F351:F356 F344:F348">
    <cfRule type="top10" dxfId="4" priority="13" rank="1"/>
  </conditionalFormatting>
  <conditionalFormatting sqref="I351:I356 I344:I348">
    <cfRule type="top10" dxfId="3" priority="14" rank="1"/>
  </conditionalFormatting>
  <conditionalFormatting sqref="N356 N344:N353">
    <cfRule type="top10" dxfId="2" priority="3" rank="1"/>
  </conditionalFormatting>
  <conditionalFormatting sqref="Q344:Q356">
    <cfRule type="top10" dxfId="1" priority="2" rank="1"/>
  </conditionalFormatting>
  <conditionalFormatting sqref="T344:T356">
    <cfRule type="top10" dxfId="0" priority="1" rank="1"/>
  </conditionalFormatting>
  <pageMargins left="0.7" right="0.7" top="0.75" bottom="0.75" header="0.3" footer="0.3"/>
  <pageSetup paperSize="9"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Personálne výmeny_zmena vlády</vt:lpstr>
    </vt:vector>
  </TitlesOfParts>
  <Company>Slovak Governance Institute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Ctibor Kostal</dc:creator>
  <cp:lastModifiedBy>Ctibor Kostal</cp:lastModifiedBy>
  <dcterms:created xsi:type="dcterms:W3CDTF">2017-01-23T14:23:39Z</dcterms:created>
  <dcterms:modified xsi:type="dcterms:W3CDTF">2017-01-23T14:24:58Z</dcterms:modified>
</cp:coreProperties>
</file>